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9E37341E-B8EF-4DB2-A9DB-9392D6F356B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ثبت سفارش" sheetId="3" r:id="rId1"/>
    <sheet name="base" sheetId="2" state="hidden" r:id="rId2"/>
    <sheet name="SEFARESH TOLID" sheetId="5" state="hidden" r:id="rId3"/>
  </sheets>
  <definedNames>
    <definedName name="_xlnm._FilterDatabase" localSheetId="1" hidden="1">base!$C$1:$C$175</definedName>
    <definedName name="_Hlk327020827" localSheetId="2">'SEFARESH TOLID'!$B$41</definedName>
    <definedName name="_xlnm.Print_Area" localSheetId="0">'ثبت سفارش'!$A$1:$K$77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3" l="1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D2" i="3"/>
  <c r="M4" i="5" l="1"/>
  <c r="F8" i="5" l="1"/>
  <c r="E9" i="3" l="1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8" i="3"/>
  <c r="F13" i="5"/>
  <c r="G8" i="5" l="1"/>
  <c r="H57" i="5"/>
  <c r="D9" i="3" l="1"/>
  <c r="D10" i="3"/>
  <c r="F10" i="3" s="1"/>
  <c r="D11" i="3"/>
  <c r="D12" i="3"/>
  <c r="D13" i="3"/>
  <c r="F13" i="3" s="1"/>
  <c r="D14" i="3"/>
  <c r="D15" i="3"/>
  <c r="F15" i="3" s="1"/>
  <c r="G15" i="3" s="1"/>
  <c r="D16" i="3"/>
  <c r="F16" i="3" s="1"/>
  <c r="G16" i="3" s="1"/>
  <c r="D17" i="3"/>
  <c r="F17" i="3" s="1"/>
  <c r="G17" i="3" s="1"/>
  <c r="D18" i="3"/>
  <c r="F18" i="3" s="1"/>
  <c r="D19" i="3"/>
  <c r="F19" i="3" s="1"/>
  <c r="D20" i="3"/>
  <c r="F20" i="3" s="1"/>
  <c r="D21" i="3"/>
  <c r="F21" i="3" s="1"/>
  <c r="D22" i="3"/>
  <c r="F22" i="3" s="1"/>
  <c r="D23" i="3"/>
  <c r="F23" i="3" s="1"/>
  <c r="D24" i="3"/>
  <c r="F24" i="3" s="1"/>
  <c r="D25" i="3"/>
  <c r="F25" i="3" s="1"/>
  <c r="D26" i="3"/>
  <c r="F26" i="3" s="1"/>
  <c r="D27" i="3"/>
  <c r="F27" i="3" s="1"/>
  <c r="D28" i="3"/>
  <c r="F28" i="3" s="1"/>
  <c r="D29" i="3"/>
  <c r="F29" i="3" s="1"/>
  <c r="D30" i="3"/>
  <c r="F30" i="3" s="1"/>
  <c r="D31" i="3"/>
  <c r="F31" i="3" s="1"/>
  <c r="D32" i="3"/>
  <c r="F32" i="3" s="1"/>
  <c r="D33" i="3"/>
  <c r="F33" i="3" s="1"/>
  <c r="D34" i="3"/>
  <c r="F34" i="3" s="1"/>
  <c r="D35" i="3"/>
  <c r="F35" i="3" s="1"/>
  <c r="D36" i="3"/>
  <c r="F36" i="3" s="1"/>
  <c r="D37" i="3"/>
  <c r="F37" i="3" s="1"/>
  <c r="D38" i="3"/>
  <c r="F38" i="3" s="1"/>
  <c r="D39" i="3"/>
  <c r="F39" i="3" s="1"/>
  <c r="D40" i="3"/>
  <c r="F40" i="3" s="1"/>
  <c r="D41" i="3"/>
  <c r="F41" i="3" s="1"/>
  <c r="D42" i="3"/>
  <c r="D43" i="3"/>
  <c r="F43" i="3" s="1"/>
  <c r="D44" i="3"/>
  <c r="F44" i="3" s="1"/>
  <c r="D45" i="3"/>
  <c r="F45" i="3" s="1"/>
  <c r="D46" i="3"/>
  <c r="F46" i="3" s="1"/>
  <c r="D47" i="3"/>
  <c r="F47" i="3" s="1"/>
  <c r="D48" i="3"/>
  <c r="D49" i="3"/>
  <c r="F49" i="3" s="1"/>
  <c r="D50" i="3"/>
  <c r="F50" i="3" s="1"/>
  <c r="D51" i="3"/>
  <c r="F51" i="3" s="1"/>
  <c r="D52" i="3"/>
  <c r="F52" i="3" s="1"/>
  <c r="D53" i="3"/>
  <c r="F53" i="3" s="1"/>
  <c r="D54" i="3"/>
  <c r="F54" i="3" s="1"/>
  <c r="D55" i="3"/>
  <c r="F55" i="3" s="1"/>
  <c r="D56" i="3"/>
  <c r="F56" i="3" s="1"/>
  <c r="D57" i="3"/>
  <c r="F57" i="3" s="1"/>
  <c r="D58" i="3"/>
  <c r="F58" i="3" s="1"/>
  <c r="D59" i="3"/>
  <c r="F59" i="3" s="1"/>
  <c r="D60" i="3"/>
  <c r="F60" i="3" s="1"/>
  <c r="D61" i="3"/>
  <c r="F61" i="3" s="1"/>
  <c r="D62" i="3"/>
  <c r="F62" i="3" s="1"/>
  <c r="D63" i="3"/>
  <c r="F63" i="3" s="1"/>
  <c r="D64" i="3"/>
  <c r="F64" i="3" s="1"/>
  <c r="D65" i="3"/>
  <c r="F65" i="3" s="1"/>
  <c r="D66" i="3"/>
  <c r="F66" i="3" s="1"/>
  <c r="D67" i="3"/>
  <c r="F67" i="3" s="1"/>
  <c r="D68" i="3"/>
  <c r="F68" i="3" s="1"/>
  <c r="D69" i="3"/>
  <c r="F69" i="3" s="1"/>
  <c r="D70" i="3"/>
  <c r="F70" i="3" s="1"/>
  <c r="D71" i="3"/>
  <c r="F71" i="3" s="1"/>
  <c r="D72" i="3"/>
  <c r="F72" i="3" s="1"/>
  <c r="D73" i="3"/>
  <c r="F73" i="3" s="1"/>
  <c r="D74" i="3"/>
  <c r="F74" i="3" s="1"/>
  <c r="D75" i="3"/>
  <c r="F75" i="3" s="1"/>
  <c r="D76" i="3"/>
  <c r="F76" i="3" s="1"/>
  <c r="D77" i="3"/>
  <c r="F77" i="3" s="1"/>
  <c r="F48" i="3" l="1"/>
  <c r="F42" i="3"/>
  <c r="E42" i="5"/>
  <c r="C42" i="5" s="1"/>
  <c r="F14" i="3"/>
  <c r="G14" i="3" s="1"/>
  <c r="E14" i="5"/>
  <c r="D14" i="5" s="1"/>
  <c r="F12" i="3"/>
  <c r="G12" i="3" s="1"/>
  <c r="F11" i="3"/>
  <c r="G11" i="3" s="1"/>
  <c r="F9" i="3"/>
  <c r="G9" i="3" s="1"/>
  <c r="G10" i="3"/>
  <c r="E10" i="5"/>
  <c r="G13" i="3"/>
  <c r="E13" i="5"/>
  <c r="E26" i="5"/>
  <c r="C26" i="5" s="1"/>
  <c r="E34" i="5"/>
  <c r="C34" i="5" s="1"/>
  <c r="E18" i="5"/>
  <c r="C18" i="5" s="1"/>
  <c r="E46" i="5"/>
  <c r="C46" i="5" s="1"/>
  <c r="E38" i="5"/>
  <c r="C38" i="5" s="1"/>
  <c r="E30" i="5"/>
  <c r="C30" i="5" s="1"/>
  <c r="E22" i="5"/>
  <c r="C22" i="5" s="1"/>
  <c r="E44" i="5"/>
  <c r="C44" i="5" s="1"/>
  <c r="E40" i="5"/>
  <c r="C40" i="5" s="1"/>
  <c r="E36" i="5"/>
  <c r="C36" i="5" s="1"/>
  <c r="E32" i="5"/>
  <c r="C32" i="5" s="1"/>
  <c r="E28" i="5"/>
  <c r="C28" i="5" s="1"/>
  <c r="E24" i="5"/>
  <c r="C24" i="5" s="1"/>
  <c r="E20" i="5"/>
  <c r="D20" i="5" s="1"/>
  <c r="E16" i="5"/>
  <c r="D16" i="5" s="1"/>
  <c r="E12" i="5"/>
  <c r="E9" i="5"/>
  <c r="E47" i="5"/>
  <c r="D47" i="5" s="1"/>
  <c r="E45" i="5"/>
  <c r="D45" i="5" s="1"/>
  <c r="E43" i="5"/>
  <c r="D43" i="5" s="1"/>
  <c r="E41" i="5"/>
  <c r="D41" i="5" s="1"/>
  <c r="E39" i="5"/>
  <c r="D39" i="5" s="1"/>
  <c r="E37" i="5"/>
  <c r="D37" i="5" s="1"/>
  <c r="E35" i="5"/>
  <c r="D35" i="5" s="1"/>
  <c r="E33" i="5"/>
  <c r="D33" i="5" s="1"/>
  <c r="E31" i="5"/>
  <c r="D31" i="5" s="1"/>
  <c r="E29" i="5"/>
  <c r="D29" i="5" s="1"/>
  <c r="E27" i="5"/>
  <c r="D27" i="5" s="1"/>
  <c r="E25" i="5"/>
  <c r="D25" i="5" s="1"/>
  <c r="E23" i="5"/>
  <c r="D23" i="5" s="1"/>
  <c r="E21" i="5"/>
  <c r="D21" i="5" s="1"/>
  <c r="E19" i="5"/>
  <c r="D19" i="5" s="1"/>
  <c r="E17" i="5"/>
  <c r="D17" i="5" s="1"/>
  <c r="E15" i="5"/>
  <c r="D15" i="5" s="1"/>
  <c r="E11" i="5"/>
  <c r="D44" i="5"/>
  <c r="F9" i="5"/>
  <c r="F10" i="5"/>
  <c r="F11" i="5"/>
  <c r="F12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D8" i="3"/>
  <c r="F8" i="3" l="1"/>
  <c r="G8" i="3" s="1"/>
  <c r="D12" i="5"/>
  <c r="C12" i="5"/>
  <c r="D11" i="5"/>
  <c r="C11" i="5"/>
  <c r="D9" i="5"/>
  <c r="C9" i="5"/>
  <c r="D10" i="5"/>
  <c r="C10" i="5"/>
  <c r="C13" i="5"/>
  <c r="D13" i="5"/>
  <c r="D42" i="5"/>
  <c r="C14" i="5"/>
  <c r="D34" i="5"/>
  <c r="D46" i="5"/>
  <c r="C20" i="5"/>
  <c r="C16" i="5"/>
  <c r="D28" i="5"/>
  <c r="D18" i="5"/>
  <c r="D36" i="5"/>
  <c r="D26" i="5"/>
  <c r="D24" i="5"/>
  <c r="D32" i="5"/>
  <c r="D40" i="5"/>
  <c r="D30" i="5"/>
  <c r="D22" i="5"/>
  <c r="D38" i="5"/>
  <c r="C47" i="5"/>
  <c r="C15" i="5"/>
  <c r="C31" i="5"/>
  <c r="C23" i="5"/>
  <c r="C39" i="5"/>
  <c r="C19" i="5"/>
  <c r="C27" i="5"/>
  <c r="C35" i="5"/>
  <c r="C43" i="5"/>
  <c r="C17" i="5"/>
  <c r="C21" i="5"/>
  <c r="C25" i="5"/>
  <c r="C29" i="5"/>
  <c r="C33" i="5"/>
  <c r="C37" i="5"/>
  <c r="C41" i="5"/>
  <c r="C45" i="5"/>
  <c r="E8" i="5"/>
  <c r="C8" i="5" s="1"/>
  <c r="C3" i="3"/>
  <c r="K3" i="5"/>
  <c r="C2" i="3"/>
  <c r="C4" i="3"/>
  <c r="F2" i="3"/>
  <c r="E5" i="5" s="1"/>
  <c r="D4" i="5" l="1"/>
  <c r="K5" i="5"/>
  <c r="D8" i="5"/>
</calcChain>
</file>

<file path=xl/sharedStrings.xml><?xml version="1.0" encoding="utf-8"?>
<sst xmlns="http://schemas.openxmlformats.org/spreadsheetml/2006/main" count="1176" uniqueCount="966">
  <si>
    <t>کد کالا (انبار 3)</t>
  </si>
  <si>
    <t>کد کالا (انبار4)</t>
  </si>
  <si>
    <t>Ref. No.</t>
  </si>
  <si>
    <t>331150101</t>
  </si>
  <si>
    <t>EP61 B06</t>
  </si>
  <si>
    <t>331150102</t>
  </si>
  <si>
    <t>EP61 B10</t>
  </si>
  <si>
    <t>331150103</t>
  </si>
  <si>
    <t>EP61 B16</t>
  </si>
  <si>
    <t>331150104</t>
  </si>
  <si>
    <t>EP61 B20</t>
  </si>
  <si>
    <t>331150105</t>
  </si>
  <si>
    <t>EP61 B25</t>
  </si>
  <si>
    <t>331150106</t>
  </si>
  <si>
    <t>EP61 B32</t>
  </si>
  <si>
    <t>331150107</t>
  </si>
  <si>
    <t>EP61 B40</t>
  </si>
  <si>
    <t>331150117</t>
  </si>
  <si>
    <t>EP61 B50</t>
  </si>
  <si>
    <t>331150118</t>
  </si>
  <si>
    <t>EP61 B63</t>
  </si>
  <si>
    <t>331150108</t>
  </si>
  <si>
    <t>EP61 C06</t>
  </si>
  <si>
    <t>331150109</t>
  </si>
  <si>
    <t>EP61 C10</t>
  </si>
  <si>
    <t>331150110</t>
  </si>
  <si>
    <t>EP61 C16</t>
  </si>
  <si>
    <t>331150111</t>
  </si>
  <si>
    <t>EP61 C20</t>
  </si>
  <si>
    <t>331150112</t>
  </si>
  <si>
    <t>EP61 C25</t>
  </si>
  <si>
    <t>331150113</t>
  </si>
  <si>
    <t>EP61 C32</t>
  </si>
  <si>
    <t>331150114</t>
  </si>
  <si>
    <t>EP61 C40</t>
  </si>
  <si>
    <t>331150115</t>
  </si>
  <si>
    <t>EP61 C50</t>
  </si>
  <si>
    <t>331150116</t>
  </si>
  <si>
    <t>EP61 C63</t>
  </si>
  <si>
    <t>مجموع EP61 :</t>
  </si>
  <si>
    <t>332160120</t>
  </si>
  <si>
    <t>EP62 B06</t>
  </si>
  <si>
    <t>332160123</t>
  </si>
  <si>
    <t>EP62 B10</t>
  </si>
  <si>
    <t>332160118</t>
  </si>
  <si>
    <t>EP62 B16</t>
  </si>
  <si>
    <t>332160124</t>
  </si>
  <si>
    <t>EP62 B20</t>
  </si>
  <si>
    <t>332160119</t>
  </si>
  <si>
    <t>EP62 B25</t>
  </si>
  <si>
    <t>332160135</t>
  </si>
  <si>
    <t>EP62 B32</t>
  </si>
  <si>
    <t>332160131</t>
  </si>
  <si>
    <t>EP62 B40</t>
  </si>
  <si>
    <t>332160132</t>
  </si>
  <si>
    <t>EP62 B50</t>
  </si>
  <si>
    <t>332160129</t>
  </si>
  <si>
    <t>EP62 B63</t>
  </si>
  <si>
    <t>332160122</t>
  </si>
  <si>
    <t>EP62 C06</t>
  </si>
  <si>
    <t>332160128</t>
  </si>
  <si>
    <t>EP62 C10</t>
  </si>
  <si>
    <t>332160117</t>
  </si>
  <si>
    <t>EP62 C16</t>
  </si>
  <si>
    <t>332160133</t>
  </si>
  <si>
    <t>EP62 C20</t>
  </si>
  <si>
    <t>332160115</t>
  </si>
  <si>
    <t>EP62 C25</t>
  </si>
  <si>
    <t>332160116</t>
  </si>
  <si>
    <t>EP62 C32</t>
  </si>
  <si>
    <t>332160121</t>
  </si>
  <si>
    <t>EP62 C40</t>
  </si>
  <si>
    <t>332160136</t>
  </si>
  <si>
    <t>EP62 C50</t>
  </si>
  <si>
    <t>332160130</t>
  </si>
  <si>
    <t>EP62 C63</t>
  </si>
  <si>
    <t>مجموع EP62 :</t>
  </si>
  <si>
    <t>333170101</t>
  </si>
  <si>
    <t>EP63 B06</t>
  </si>
  <si>
    <t>333170102</t>
  </si>
  <si>
    <t>EP63 B10</t>
  </si>
  <si>
    <t>333170103</t>
  </si>
  <si>
    <t>EP63 B16</t>
  </si>
  <si>
    <t>333170104</t>
  </si>
  <si>
    <t>EP63 B20</t>
  </si>
  <si>
    <t>333170105</t>
  </si>
  <si>
    <t>EP63 B25</t>
  </si>
  <si>
    <t>333170106</t>
  </si>
  <si>
    <t>EP63 B32</t>
  </si>
  <si>
    <t>333170107</t>
  </si>
  <si>
    <t>EP63 B40</t>
  </si>
  <si>
    <t>333170118</t>
  </si>
  <si>
    <t>EP63 B50</t>
  </si>
  <si>
    <t>333170117</t>
  </si>
  <si>
    <t>EP63 B63</t>
  </si>
  <si>
    <t>333170108</t>
  </si>
  <si>
    <t>EP63 C06</t>
  </si>
  <si>
    <t>333170109</t>
  </si>
  <si>
    <t>EP63 C10</t>
  </si>
  <si>
    <t>333170110</t>
  </si>
  <si>
    <t>EP63 C16</t>
  </si>
  <si>
    <t>333170111</t>
  </si>
  <si>
    <t>EP63 C20</t>
  </si>
  <si>
    <t>333170112</t>
  </si>
  <si>
    <t>EP63 C25</t>
  </si>
  <si>
    <t>333170113</t>
  </si>
  <si>
    <t>EP63 C32</t>
  </si>
  <si>
    <t>333170114</t>
  </si>
  <si>
    <t>EP63 C40</t>
  </si>
  <si>
    <t>333170115</t>
  </si>
  <si>
    <t>EP63 C50</t>
  </si>
  <si>
    <t>333170116</t>
  </si>
  <si>
    <t>EP63 C63</t>
  </si>
  <si>
    <t>مجموع EP63 :</t>
  </si>
  <si>
    <t>331150201</t>
  </si>
  <si>
    <t>EP61 B06N</t>
  </si>
  <si>
    <t>331150202</t>
  </si>
  <si>
    <t>EP61 B10N</t>
  </si>
  <si>
    <t>331150203</t>
  </si>
  <si>
    <t>EP61 B16N</t>
  </si>
  <si>
    <t>331150204</t>
  </si>
  <si>
    <t>EP61 B20N</t>
  </si>
  <si>
    <t>331150205</t>
  </si>
  <si>
    <t>EP61 B25N</t>
  </si>
  <si>
    <t>331150206</t>
  </si>
  <si>
    <t>EP61 B32N</t>
  </si>
  <si>
    <t>331150207</t>
  </si>
  <si>
    <t>EP61 B40N</t>
  </si>
  <si>
    <t>331150225</t>
  </si>
  <si>
    <t>EP61 B50N</t>
  </si>
  <si>
    <t>331150228</t>
  </si>
  <si>
    <t>EP61 B63N</t>
  </si>
  <si>
    <t>331150229</t>
  </si>
  <si>
    <t>EP61 C06N</t>
  </si>
  <si>
    <t>331150220</t>
  </si>
  <si>
    <t>EP61 C10N</t>
  </si>
  <si>
    <t>331150209</t>
  </si>
  <si>
    <t>EP61 C16N</t>
  </si>
  <si>
    <t>331150230</t>
  </si>
  <si>
    <t>EP61 C20N</t>
  </si>
  <si>
    <t>331150210</t>
  </si>
  <si>
    <t>EP61 C25N</t>
  </si>
  <si>
    <t>331150208</t>
  </si>
  <si>
    <t>EP61 C32N</t>
  </si>
  <si>
    <t>331150218</t>
  </si>
  <si>
    <t>EP61 C40N</t>
  </si>
  <si>
    <t>331150231</t>
  </si>
  <si>
    <t>EP61 C50N</t>
  </si>
  <si>
    <t>331150232</t>
  </si>
  <si>
    <t>EP61 C63N</t>
  </si>
  <si>
    <t>مجموع EP61N :</t>
  </si>
  <si>
    <t>333170201</t>
  </si>
  <si>
    <t>EP63 B06N</t>
  </si>
  <si>
    <t>333170202</t>
  </si>
  <si>
    <t>EP63 B10N</t>
  </si>
  <si>
    <t>333170203</t>
  </si>
  <si>
    <t>EP63 B16N</t>
  </si>
  <si>
    <t>333170204</t>
  </si>
  <si>
    <t>EP63 B20N</t>
  </si>
  <si>
    <t>333170205</t>
  </si>
  <si>
    <t>EP63 B25N</t>
  </si>
  <si>
    <t>333170206</t>
  </si>
  <si>
    <t>EP63 B32N</t>
  </si>
  <si>
    <t>333170207</t>
  </si>
  <si>
    <t>EP63 B40N</t>
  </si>
  <si>
    <t>333170210</t>
  </si>
  <si>
    <t>EP63 B50N</t>
  </si>
  <si>
    <t>333170219</t>
  </si>
  <si>
    <t>EP63 B63N</t>
  </si>
  <si>
    <t>333170217</t>
  </si>
  <si>
    <t>EP63 C06N</t>
  </si>
  <si>
    <t>333170212</t>
  </si>
  <si>
    <t>EP63 C10N</t>
  </si>
  <si>
    <t>333170213</t>
  </si>
  <si>
    <t>EP63 C16N</t>
  </si>
  <si>
    <t>333170218</t>
  </si>
  <si>
    <t>EP63 C20N</t>
  </si>
  <si>
    <t>333170209</t>
  </si>
  <si>
    <t>EP63 C25N</t>
  </si>
  <si>
    <t>333170208</t>
  </si>
  <si>
    <t>EP63 C32N</t>
  </si>
  <si>
    <t>333170214</t>
  </si>
  <si>
    <t>EP63 C40N</t>
  </si>
  <si>
    <t>333170215</t>
  </si>
  <si>
    <t>EP63 C50N</t>
  </si>
  <si>
    <t>333170211</t>
  </si>
  <si>
    <t>EP63 C63N</t>
  </si>
  <si>
    <t>مجموع EP63N :</t>
  </si>
  <si>
    <t>331410109</t>
  </si>
  <si>
    <t>441400105</t>
  </si>
  <si>
    <t>DE91 B06</t>
  </si>
  <si>
    <t>331410110</t>
  </si>
  <si>
    <t>441400106</t>
  </si>
  <si>
    <t>DE91 B10</t>
  </si>
  <si>
    <t>331410111</t>
  </si>
  <si>
    <t>441400107</t>
  </si>
  <si>
    <t>DE91 B16</t>
  </si>
  <si>
    <t>331410112</t>
  </si>
  <si>
    <t>441400108</t>
  </si>
  <si>
    <t>DE91 B20</t>
  </si>
  <si>
    <t>331410113</t>
  </si>
  <si>
    <t>441400109</t>
  </si>
  <si>
    <t>DE91 B25</t>
  </si>
  <si>
    <t>331410114</t>
  </si>
  <si>
    <t>441400110</t>
  </si>
  <si>
    <t>DE91 B32</t>
  </si>
  <si>
    <t>331410115</t>
  </si>
  <si>
    <t>441400111</t>
  </si>
  <si>
    <t>DE91 B40</t>
  </si>
  <si>
    <t>331410102</t>
  </si>
  <si>
    <t>441400119</t>
  </si>
  <si>
    <t>DE91 C06</t>
  </si>
  <si>
    <t>331410103</t>
  </si>
  <si>
    <t>441400120</t>
  </si>
  <si>
    <t>DE91 C10</t>
  </si>
  <si>
    <t>331410104</t>
  </si>
  <si>
    <t>441400121</t>
  </si>
  <si>
    <t>DE91 C16</t>
  </si>
  <si>
    <t>331410105</t>
  </si>
  <si>
    <t>441400122</t>
  </si>
  <si>
    <t>DE91 C20</t>
  </si>
  <si>
    <t>331410106</t>
  </si>
  <si>
    <t>441400123</t>
  </si>
  <si>
    <t>DE91 C25</t>
  </si>
  <si>
    <t>331410107</t>
  </si>
  <si>
    <t>441400124</t>
  </si>
  <si>
    <t>DE91 C32</t>
  </si>
  <si>
    <t>331410108</t>
  </si>
  <si>
    <t>441400125</t>
  </si>
  <si>
    <t>DE91 C40</t>
  </si>
  <si>
    <t>مجموع DE91 :</t>
  </si>
  <si>
    <t>442410105</t>
  </si>
  <si>
    <t>DE92 B06</t>
  </si>
  <si>
    <t>442410106</t>
  </si>
  <si>
    <t>DE92 B10</t>
  </si>
  <si>
    <t>442410107</t>
  </si>
  <si>
    <t>DE92 B16</t>
  </si>
  <si>
    <t>442410108</t>
  </si>
  <si>
    <t>DE92 B20</t>
  </si>
  <si>
    <t>442410109</t>
  </si>
  <si>
    <t>DE92 B25</t>
  </si>
  <si>
    <t>442410110</t>
  </si>
  <si>
    <t>DE92 B32</t>
  </si>
  <si>
    <t>442410111</t>
  </si>
  <si>
    <t>DE92 B40</t>
  </si>
  <si>
    <t>332420107</t>
  </si>
  <si>
    <t>442410119</t>
  </si>
  <si>
    <t>DE92 C06</t>
  </si>
  <si>
    <t>332420108</t>
  </si>
  <si>
    <t>442410120</t>
  </si>
  <si>
    <t>DE92 C10</t>
  </si>
  <si>
    <t>332420109</t>
  </si>
  <si>
    <t>442410121</t>
  </si>
  <si>
    <t>DE92 C16</t>
  </si>
  <si>
    <t>332420110</t>
  </si>
  <si>
    <t>442410122</t>
  </si>
  <si>
    <t>DE92 C20</t>
  </si>
  <si>
    <t>332420111</t>
  </si>
  <si>
    <t>442410123</t>
  </si>
  <si>
    <t>DE92 C25</t>
  </si>
  <si>
    <t>332420112</t>
  </si>
  <si>
    <t>442410124</t>
  </si>
  <si>
    <t>DE92 C32</t>
  </si>
  <si>
    <t>332420113</t>
  </si>
  <si>
    <t>442410125</t>
  </si>
  <si>
    <t>DE92 C40</t>
  </si>
  <si>
    <t>مجموع DE92 :</t>
  </si>
  <si>
    <t>443420100</t>
  </si>
  <si>
    <t>DE93 B06</t>
  </si>
  <si>
    <t>443420101</t>
  </si>
  <si>
    <t>DE93 B10</t>
  </si>
  <si>
    <t>333410125</t>
  </si>
  <si>
    <t>443420102</t>
  </si>
  <si>
    <t>DE93 B16</t>
  </si>
  <si>
    <t>443420103</t>
  </si>
  <si>
    <t>DE93 B20</t>
  </si>
  <si>
    <t>333440106</t>
  </si>
  <si>
    <t>443420104</t>
  </si>
  <si>
    <t>DE93 B25</t>
  </si>
  <si>
    <t>443420105</t>
  </si>
  <si>
    <t>DE93 B32</t>
  </si>
  <si>
    <t>443420106</t>
  </si>
  <si>
    <t>DE93 B40</t>
  </si>
  <si>
    <t>443420114</t>
  </si>
  <si>
    <t>DE93 C06</t>
  </si>
  <si>
    <t>443420115</t>
  </si>
  <si>
    <t>DE93 C10</t>
  </si>
  <si>
    <t>443420116</t>
  </si>
  <si>
    <t>DE93 C16</t>
  </si>
  <si>
    <t>443420117</t>
  </si>
  <si>
    <t>DE93 C20</t>
  </si>
  <si>
    <t>331410120</t>
  </si>
  <si>
    <t>443420118</t>
  </si>
  <si>
    <t>DE93 C25</t>
  </si>
  <si>
    <t>333430099</t>
  </si>
  <si>
    <t>443420119</t>
  </si>
  <si>
    <t>DE93 C32</t>
  </si>
  <si>
    <t>333430100</t>
  </si>
  <si>
    <t>443420120</t>
  </si>
  <si>
    <t>DE93 C40</t>
  </si>
  <si>
    <t>مجموع DE93 :</t>
  </si>
  <si>
    <t>331410116</t>
  </si>
  <si>
    <t>441400128</t>
  </si>
  <si>
    <t>DE91 B06N</t>
  </si>
  <si>
    <t>441400129</t>
  </si>
  <si>
    <t>DE91 B10N</t>
  </si>
  <si>
    <t>331410119</t>
  </si>
  <si>
    <t>441400130</t>
  </si>
  <si>
    <t>DE91 B16N</t>
  </si>
  <si>
    <t>441400131</t>
  </si>
  <si>
    <t>DE91 B20N</t>
  </si>
  <si>
    <t>331410101</t>
  </si>
  <si>
    <t>441400132</t>
  </si>
  <si>
    <t>DE91 B25N</t>
  </si>
  <si>
    <t>332420126</t>
  </si>
  <si>
    <t>441400133</t>
  </si>
  <si>
    <t>DE91 B32N</t>
  </si>
  <si>
    <t>441400134</t>
  </si>
  <si>
    <t>DE91 B40N</t>
  </si>
  <si>
    <t>332420100</t>
  </si>
  <si>
    <t>441400137</t>
  </si>
  <si>
    <t>DE91 C06N</t>
  </si>
  <si>
    <t>332420101</t>
  </si>
  <si>
    <t>441400138</t>
  </si>
  <si>
    <t>DE91 C10N</t>
  </si>
  <si>
    <t>332420102</t>
  </si>
  <si>
    <t>441400139</t>
  </si>
  <si>
    <t>DE91 C16N</t>
  </si>
  <si>
    <t>332420103</t>
  </si>
  <si>
    <t>441400140</t>
  </si>
  <si>
    <t>DE91 C20N</t>
  </si>
  <si>
    <t>331410100</t>
  </si>
  <si>
    <t>441400141</t>
  </si>
  <si>
    <t>DE91 C25N</t>
  </si>
  <si>
    <t>332420105</t>
  </si>
  <si>
    <t>441400142</t>
  </si>
  <si>
    <t>DE91 C32N</t>
  </si>
  <si>
    <t>332420106</t>
  </si>
  <si>
    <t>441400143</t>
  </si>
  <si>
    <t>DE91 C40N</t>
  </si>
  <si>
    <t>مجموع DE91N :</t>
  </si>
  <si>
    <t>443420123</t>
  </si>
  <si>
    <t>DE93 B06N</t>
  </si>
  <si>
    <t>443420124</t>
  </si>
  <si>
    <t>DE93 B10N</t>
  </si>
  <si>
    <t>443420125</t>
  </si>
  <si>
    <t>DE93 B16N</t>
  </si>
  <si>
    <t>443420126</t>
  </si>
  <si>
    <t>DE93 B20N</t>
  </si>
  <si>
    <t>333440101</t>
  </si>
  <si>
    <t>443420127</t>
  </si>
  <si>
    <t>DE93 B25N</t>
  </si>
  <si>
    <t>333440100</t>
  </si>
  <si>
    <t>443420128</t>
  </si>
  <si>
    <t>DE93 B32N</t>
  </si>
  <si>
    <t>333440102</t>
  </si>
  <si>
    <t>443420129</t>
  </si>
  <si>
    <t>DE93 B40N</t>
  </si>
  <si>
    <t>331410121</t>
  </si>
  <si>
    <t>443420132</t>
  </si>
  <si>
    <t>DE93 C06N</t>
  </si>
  <si>
    <t>331410122</t>
  </si>
  <si>
    <t>443420133</t>
  </si>
  <si>
    <t>DE93 C10N</t>
  </si>
  <si>
    <t>443420134</t>
  </si>
  <si>
    <t>DE93 C16N</t>
  </si>
  <si>
    <t>443420135</t>
  </si>
  <si>
    <t>DE93 C20N</t>
  </si>
  <si>
    <t>331410125</t>
  </si>
  <si>
    <t>443420136</t>
  </si>
  <si>
    <t>DE93 C25N</t>
  </si>
  <si>
    <t>333410124</t>
  </si>
  <si>
    <t>443420137</t>
  </si>
  <si>
    <t>DE93 C32N</t>
  </si>
  <si>
    <t>443420138</t>
  </si>
  <si>
    <t>DE93 C40N</t>
  </si>
  <si>
    <t>مجموع DE93N :</t>
  </si>
  <si>
    <t>ضریب</t>
  </si>
  <si>
    <t>ردیف</t>
  </si>
  <si>
    <t>کد مرجع</t>
  </si>
  <si>
    <t>نام محصول</t>
  </si>
  <si>
    <t>تعداد</t>
  </si>
  <si>
    <t>توضیحات</t>
  </si>
  <si>
    <t>RTF</t>
  </si>
  <si>
    <t>RCCB</t>
  </si>
  <si>
    <t>RCBO</t>
  </si>
  <si>
    <t>AEG</t>
  </si>
  <si>
    <t>اصطلاح در بازار</t>
  </si>
  <si>
    <t>120</t>
  </si>
  <si>
    <t>60</t>
  </si>
  <si>
    <t>تعداد در کارتن</t>
  </si>
  <si>
    <t>40</t>
  </si>
  <si>
    <t>30</t>
  </si>
  <si>
    <t>الکتروسهیل - مشهد</t>
  </si>
  <si>
    <t>خانه برق ایمن-قم</t>
  </si>
  <si>
    <t>خیام الکتریک -سنندج</t>
  </si>
  <si>
    <t>کالای برق عسکری-رشت</t>
  </si>
  <si>
    <t>کالای برق ولیعصر-شیراز</t>
  </si>
  <si>
    <t>پدیده برق و صنعت-تهران</t>
  </si>
  <si>
    <t>صنایع برق موسوی -کرمانشاه</t>
  </si>
  <si>
    <t>کالای برق نیرو-لرستان</t>
  </si>
  <si>
    <t>الکتروفاز -مازندران</t>
  </si>
  <si>
    <t>کرمان تامین نیرو-کرمان</t>
  </si>
  <si>
    <t>فروشگاه ایمن رعد-زاهدان</t>
  </si>
  <si>
    <t>کالای برق فلسطین-گلستان</t>
  </si>
  <si>
    <t>کالا ی برق خسرو-مازندران</t>
  </si>
  <si>
    <t>کالای برق گرمانور-زنجان</t>
  </si>
  <si>
    <t>الکتروپروتون-زنجان</t>
  </si>
  <si>
    <t>الکترو آ.ا.گ - تهران</t>
  </si>
  <si>
    <t>الکترو آ.ا.گ - اهواز</t>
  </si>
  <si>
    <t xml:space="preserve"> تهران - خیابان لاله زار جنوبی- پاساژ ادیسون پلاک 1   </t>
  </si>
  <si>
    <t xml:space="preserve">   اهواز - خیابان طالقانی - بین نظامی و فردوسی- جنب پاساژ برق </t>
  </si>
  <si>
    <t>مشهد - خیابان آخوند خراسانی- آخوند خراسانی 10 - جنب بانک ملی - شماره 940/2</t>
  </si>
  <si>
    <t>قم -بلوار شهید صدوقی -خیابان عطاران -ابتدای کوچه 10 -ساختمان تسنیم واحد 4 کدپستی :3716669166</t>
  </si>
  <si>
    <t xml:space="preserve">   سنندج -چهارراه شهدا - ابتدای خیابان 17 شهریور - پلاک 109 </t>
  </si>
  <si>
    <t xml:space="preserve">نام فروشگاه </t>
  </si>
  <si>
    <t>مدیریت فروشگاه</t>
  </si>
  <si>
    <t>آدرس</t>
  </si>
  <si>
    <t>شماره اقتصادی</t>
  </si>
  <si>
    <t xml:space="preserve">     تهران - خیابان لاله زار جنوبی- پاساژ بهار - طبقه دوم  - پلاک 3/22</t>
  </si>
  <si>
    <t xml:space="preserve">     کرمانشاه - میدان جوانشیر-خیابان کوهساری</t>
  </si>
  <si>
    <t xml:space="preserve">      لرستان - بروجرد -خیابان حافظ شمالی - پلاک  145      </t>
  </si>
  <si>
    <t xml:space="preserve">     ساری- خیابان خیام- جنب آب و فاضلاب روستایی استان</t>
  </si>
  <si>
    <t xml:space="preserve">  کرمان - خیابان آیت الله صالحی - حدفاصل کوچه 10 و 12          </t>
  </si>
  <si>
    <t xml:space="preserve">زاهدان- خیابان امام خمینی غربی- نرسیده به آتش نشانی- روبروی امام خمینی 57 </t>
  </si>
  <si>
    <t xml:space="preserve">گرگان- خیابان شهید بهشتی- 15 متری مهرآیین </t>
  </si>
  <si>
    <t xml:space="preserve"> بابل- اتوبان بابل _ آمل-نرسیده به پلیس راه بابل - ساختمان شمس </t>
  </si>
  <si>
    <t>زنجان- خبابان امام - کوچه باشگاه- روبروی بانک رفاه- الکتریکی گرمانور</t>
  </si>
  <si>
    <t>زنجان -کوچه باشگاه- پاساژ کسری- پلاک 3  کد پستی 4517617117</t>
  </si>
  <si>
    <t xml:space="preserve">ساری -کمربندی جنوبی، بلوار سلیم بهرامی، نبش سلیم بهرام 16 </t>
  </si>
  <si>
    <t>شیراز - خیابان قاآنی شمالی 4</t>
  </si>
  <si>
    <t xml:space="preserve">رشت - فلکه گاز- مقابل آپارتمان های رامیرزا    </t>
  </si>
  <si>
    <t>013-33471780</t>
  </si>
  <si>
    <t>021-33111679</t>
  </si>
  <si>
    <t>021-33938078</t>
  </si>
  <si>
    <t>083-37215080</t>
  </si>
  <si>
    <t>087- 33170220-33170111</t>
  </si>
  <si>
    <t xml:space="preserve"> 066 - 42623599 </t>
  </si>
  <si>
    <t>011-33245364 - 33247364</t>
  </si>
  <si>
    <t>034-32528417-32531153</t>
  </si>
  <si>
    <t>054-33213617</t>
  </si>
  <si>
    <t>017-32233632</t>
  </si>
  <si>
    <t>061-32216147-32233186-7</t>
  </si>
  <si>
    <t>011-32277674</t>
  </si>
  <si>
    <t>051-32255416</t>
  </si>
  <si>
    <t>024-33363532</t>
  </si>
  <si>
    <t>071-32362725</t>
  </si>
  <si>
    <t>025-32944718</t>
  </si>
  <si>
    <t>024-33336771</t>
  </si>
  <si>
    <t>011-33600000</t>
  </si>
  <si>
    <t>RTF16-2</t>
  </si>
  <si>
    <t>RTF16-4</t>
  </si>
  <si>
    <t>RTF32-4</t>
  </si>
  <si>
    <t>RTF25-2</t>
  </si>
  <si>
    <t>RTF32-2</t>
  </si>
  <si>
    <t>RTF40-2</t>
  </si>
  <si>
    <t>RTF50-2</t>
  </si>
  <si>
    <t>RTF63-2</t>
  </si>
  <si>
    <t>RTF25-4</t>
  </si>
  <si>
    <t>RTF40-4</t>
  </si>
  <si>
    <t>RTF50-4</t>
  </si>
  <si>
    <t>RTF63-4</t>
  </si>
  <si>
    <t>AEG25-2</t>
  </si>
  <si>
    <t>AEG32-2</t>
  </si>
  <si>
    <t>AEG40-2</t>
  </si>
  <si>
    <t>AEG25s-2</t>
  </si>
  <si>
    <t>AEG32s-2</t>
  </si>
  <si>
    <t>کد ملی :</t>
  </si>
  <si>
    <t>آدرس نماینده:</t>
  </si>
  <si>
    <t xml:space="preserve"> تلفن نماینده :</t>
  </si>
  <si>
    <t xml:space="preserve"> :کد عاملیت </t>
  </si>
  <si>
    <t>منجزی</t>
  </si>
  <si>
    <t>اروجلو</t>
  </si>
  <si>
    <t>محمدی</t>
  </si>
  <si>
    <t>عسکری</t>
  </si>
  <si>
    <t>مصلح</t>
  </si>
  <si>
    <t>فرهنگی</t>
  </si>
  <si>
    <t>موسوی</t>
  </si>
  <si>
    <t>سلیمانی</t>
  </si>
  <si>
    <t>مطلبی</t>
  </si>
  <si>
    <t>ترابی</t>
  </si>
  <si>
    <t>فردوسی پور</t>
  </si>
  <si>
    <t>زینلی</t>
  </si>
  <si>
    <t>توپکانلو</t>
  </si>
  <si>
    <t>مهدوی</t>
  </si>
  <si>
    <t>کاظمی</t>
  </si>
  <si>
    <t>محرمی</t>
  </si>
  <si>
    <t>کریمی</t>
  </si>
  <si>
    <r>
      <t xml:space="preserve">             نام نماینده: </t>
    </r>
    <r>
      <rPr>
        <b/>
        <sz val="11"/>
        <color theme="1"/>
        <rFont val="B Nazanin"/>
        <charset val="178"/>
      </rPr>
      <t>آقای</t>
    </r>
  </si>
  <si>
    <t>تاریخ:</t>
  </si>
  <si>
    <t>سریال:</t>
  </si>
  <si>
    <t>/</t>
  </si>
  <si>
    <t>ASTM 1p</t>
  </si>
  <si>
    <t>کلید ایزولاتور تک فاز 40 آمپر-(6KA)</t>
  </si>
  <si>
    <t>ASTM 3p</t>
  </si>
  <si>
    <t>کلید ایزولاتور سه فاز 40 آمپر-(6KA)</t>
  </si>
  <si>
    <t>کد محصول</t>
  </si>
  <si>
    <t>فروشگاه RI2</t>
  </si>
  <si>
    <t>فراهانی</t>
  </si>
  <si>
    <t>کالای برق اسرام</t>
  </si>
  <si>
    <t>بجنورد - خیابان شهید بهشتی جنوبی - جنب کوچه سعدی کالای برق اسرام</t>
  </si>
  <si>
    <t>تلفن</t>
  </si>
  <si>
    <t>09153841431</t>
  </si>
  <si>
    <t>نیک اندیشان نوین</t>
  </si>
  <si>
    <t>نصیری</t>
  </si>
  <si>
    <t>تهران- لاله زار نو (شمالی )-مجتمع تجاری البرز 20 شماره 102</t>
  </si>
  <si>
    <t>021-66341442</t>
  </si>
  <si>
    <t>تهران- میدان امام خمینی- خیابان لاله زار جنوبی- کوچه بوشهری ،پاساژ تهران الکتریک ،طبقه اول ،پلاک 226</t>
  </si>
  <si>
    <t>09124454952</t>
  </si>
  <si>
    <t>ربیعی</t>
  </si>
  <si>
    <t>اصفهان – خیابان فردوسی-جنب بن بست 19 - برق اسپادانا</t>
  </si>
  <si>
    <t>عنوان سند:  ثبت سفارش مشتری</t>
  </si>
  <si>
    <t>نوع امکان سنجی :</t>
  </si>
  <si>
    <t>محصول جدید</t>
  </si>
  <si>
    <t>محصول با سابقه قبلی</t>
  </si>
  <si>
    <t>شرکت درمناقصه</t>
  </si>
  <si>
    <t xml:space="preserve">نمونه  </t>
  </si>
  <si>
    <t>سایر: ....................</t>
  </si>
  <si>
    <t>تاریخ نیازمشتری</t>
  </si>
  <si>
    <r>
      <t>تاریخ امکان</t>
    </r>
    <r>
      <rPr>
        <b/>
        <sz val="8"/>
        <color theme="1"/>
        <rFont val="Times New Roman"/>
        <family val="1"/>
      </rPr>
      <t xml:space="preserve"> </t>
    </r>
    <r>
      <rPr>
        <b/>
        <sz val="8"/>
        <color theme="1"/>
        <rFont val="B Titr"/>
        <charset val="178"/>
      </rPr>
      <t>سنجی و</t>
    </r>
    <r>
      <rPr>
        <b/>
        <sz val="8"/>
        <color theme="1"/>
        <rFont val="Times New Roman"/>
        <family val="1"/>
      </rPr>
      <t xml:space="preserve">  </t>
    </r>
    <r>
      <rPr>
        <b/>
        <sz val="8"/>
        <color theme="1"/>
        <rFont val="B Titr"/>
        <charset val="178"/>
      </rPr>
      <t>ارسال</t>
    </r>
  </si>
  <si>
    <r>
      <t xml:space="preserve">«  </t>
    </r>
    <r>
      <rPr>
        <b/>
        <sz val="10"/>
        <color theme="1"/>
        <rFont val="B Nazanin"/>
        <charset val="178"/>
      </rPr>
      <t>توجه :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B Nazanin"/>
        <charset val="178"/>
      </rPr>
      <t xml:space="preserve"> این قسمت توسط واحد فروش قبل از ارسال فرم به واحد برنامه ریزی تکمیل گردد .</t>
    </r>
    <r>
      <rPr>
        <b/>
        <sz val="10"/>
        <color theme="1"/>
        <rFont val="Times New Roman"/>
        <family val="1"/>
      </rPr>
      <t xml:space="preserve"> »</t>
    </r>
  </si>
  <si>
    <t>اطلاعات  و مشخصات فنی محصول درخواست شده توسط مشتری :</t>
  </si>
  <si>
    <t>آیا محصول مذکور دارای آرم یا نام دلخواه مشتری می باشد که برروی محصول حک شود؟    بله               خیر                  کدام آرم / نام ؟  ........................................</t>
  </si>
  <si>
    <r>
      <t>شرایط مونتاژ محصول :</t>
    </r>
    <r>
      <rPr>
        <b/>
        <sz val="9"/>
        <color theme="1"/>
        <rFont val="B Nazanin"/>
        <charset val="178"/>
      </rPr>
      <t xml:space="preserve">  به طور مثال :   مونتاژ با کنتور                     مونتاژ بدون کنتور</t>
    </r>
  </si>
  <si>
    <r>
      <t>«</t>
    </r>
    <r>
      <rPr>
        <b/>
        <sz val="10"/>
        <color theme="1"/>
        <rFont val="B Nazanin"/>
        <charset val="178"/>
      </rPr>
      <t>درصورت نمونه بودن ، قسمت زیرپس از تولید محصول توسط واحدهای تولید  ،فنی مهندسی و کنترل کیفیت تایید گردد.</t>
    </r>
    <r>
      <rPr>
        <b/>
        <sz val="10"/>
        <color theme="1"/>
        <rFont val="Times New Roman"/>
        <family val="1"/>
      </rPr>
      <t>»</t>
    </r>
  </si>
  <si>
    <r>
      <t xml:space="preserve">تایید واحد تولید :                                     </t>
    </r>
    <r>
      <rPr>
        <b/>
        <sz val="9"/>
        <color theme="1"/>
        <rFont val="Times New Roman"/>
        <family val="1"/>
      </rPr>
      <t xml:space="preserve"> </t>
    </r>
    <r>
      <rPr>
        <b/>
        <sz val="9"/>
        <color theme="1"/>
        <rFont val="B Nazanin"/>
        <charset val="178"/>
      </rPr>
      <t xml:space="preserve">                       تایید واحد فنی مهندسی :                        </t>
    </r>
    <r>
      <rPr>
        <b/>
        <sz val="9"/>
        <color theme="1"/>
        <rFont val="Times New Roman"/>
        <family val="1"/>
      </rPr>
      <t xml:space="preserve">  </t>
    </r>
    <r>
      <rPr>
        <b/>
        <sz val="9"/>
        <color theme="1"/>
        <rFont val="B Nazanin"/>
        <charset val="178"/>
      </rPr>
      <t xml:space="preserve">                     تایید واحد کنترل کیفیت :</t>
    </r>
  </si>
  <si>
    <r>
      <t>«</t>
    </r>
    <r>
      <rPr>
        <b/>
        <sz val="10"/>
        <color theme="1"/>
        <rFont val="B Nazanin"/>
        <charset val="178"/>
      </rPr>
      <t xml:space="preserve"> درصورتی که محصول کنتور هوشمند باشد ،تایید نهایی توسط واحد</t>
    </r>
    <r>
      <rPr>
        <b/>
        <sz val="10"/>
        <color theme="1"/>
        <rFont val="Times New Roman"/>
        <family val="1"/>
      </rPr>
      <t xml:space="preserve">R&amp;D </t>
    </r>
    <r>
      <rPr>
        <b/>
        <sz val="10"/>
        <color theme="1"/>
        <rFont val="B Nazanin"/>
        <charset val="178"/>
      </rPr>
      <t xml:space="preserve"> الزامی است </t>
    </r>
    <r>
      <rPr>
        <b/>
        <sz val="10"/>
        <color theme="1"/>
        <rFont val="Times New Roman"/>
        <family val="1"/>
      </rPr>
      <t>»</t>
    </r>
    <r>
      <rPr>
        <b/>
        <sz val="10"/>
        <color theme="1"/>
        <rFont val="B Nazanin"/>
        <charset val="178"/>
      </rPr>
      <t xml:space="preserve">                       </t>
    </r>
    <r>
      <rPr>
        <b/>
        <sz val="9"/>
        <color theme="1"/>
        <rFont val="B Nazanin"/>
        <charset val="178"/>
      </rPr>
      <t xml:space="preserve">تایید واحد </t>
    </r>
    <r>
      <rPr>
        <b/>
        <sz val="9"/>
        <color theme="1"/>
        <rFont val="Times New Roman"/>
        <family val="1"/>
      </rPr>
      <t xml:space="preserve">R&amp;D </t>
    </r>
    <r>
      <rPr>
        <b/>
        <sz val="9"/>
        <color theme="1"/>
        <rFont val="B Nazanin"/>
        <charset val="178"/>
      </rPr>
      <t xml:space="preserve"> </t>
    </r>
    <r>
      <rPr>
        <b/>
        <sz val="9"/>
        <color theme="1"/>
        <rFont val="Times New Roman"/>
        <family val="1"/>
      </rPr>
      <t xml:space="preserve"> </t>
    </r>
    <r>
      <rPr>
        <b/>
        <sz val="9"/>
        <color theme="1"/>
        <rFont val="B Nazanin"/>
        <charset val="178"/>
      </rPr>
      <t>:</t>
    </r>
  </si>
  <si>
    <r>
      <t>مدیرفروش</t>
    </r>
    <r>
      <rPr>
        <b/>
        <sz val="9"/>
        <color theme="1"/>
        <rFont val="Times New Roman"/>
        <family val="1"/>
      </rPr>
      <t xml:space="preserve"> :</t>
    </r>
    <r>
      <rPr>
        <b/>
        <sz val="9"/>
        <color theme="1"/>
        <rFont val="B Nazanin"/>
        <charset val="178"/>
      </rPr>
      <t xml:space="preserve">    </t>
    </r>
    <r>
      <rPr>
        <b/>
        <sz val="9"/>
        <color theme="1"/>
        <rFont val="Times New Roman"/>
        <family val="1"/>
      </rPr>
      <t xml:space="preserve">        </t>
    </r>
    <r>
      <rPr>
        <b/>
        <sz val="9"/>
        <color theme="1"/>
        <rFont val="B Nazanin"/>
        <charset val="178"/>
      </rPr>
      <t xml:space="preserve">     </t>
    </r>
  </si>
  <si>
    <t>توجه: این قسمت توسط انبار تکمیل وتاییدگردد</t>
  </si>
  <si>
    <t>تعداد ارسالی</t>
  </si>
  <si>
    <r>
      <t>جمع کل</t>
    </r>
    <r>
      <rPr>
        <b/>
        <sz val="10"/>
        <color theme="1"/>
        <rFont val="B Mitra"/>
        <charset val="178"/>
      </rPr>
      <t>:</t>
    </r>
  </si>
  <si>
    <r>
      <t xml:space="preserve">توزیع نسخ :  فروش / برنامه ریزی/  انبار </t>
    </r>
    <r>
      <rPr>
        <sz val="6"/>
        <color theme="1"/>
        <rFont val="Times New Roman"/>
        <family val="1"/>
      </rPr>
      <t xml:space="preserve">                                                        ""  </t>
    </r>
    <r>
      <rPr>
        <b/>
        <sz val="9"/>
        <color theme="1"/>
        <rFont val="Times New Roman"/>
        <family val="1"/>
      </rPr>
      <t>این امکان سنجی از تاریخ صدور فقط به مدت دو روز کاری اعتبار دارد "</t>
    </r>
  </si>
  <si>
    <r>
      <t xml:space="preserve">   </t>
    </r>
    <r>
      <rPr>
        <b/>
        <sz val="10"/>
        <color theme="1"/>
        <rFont val="B Titr"/>
        <charset val="178"/>
      </rPr>
      <t xml:space="preserve">شماره سند :  </t>
    </r>
    <r>
      <rPr>
        <b/>
        <sz val="10"/>
        <color theme="1"/>
        <rFont val="Times New Roman"/>
        <family val="1"/>
      </rPr>
      <t>FSS04</t>
    </r>
    <r>
      <rPr>
        <b/>
        <sz val="10"/>
        <color theme="1"/>
        <rFont val="B Titr"/>
        <charset val="178"/>
      </rPr>
      <t xml:space="preserve">                        </t>
    </r>
    <r>
      <rPr>
        <b/>
        <sz val="10"/>
        <color theme="1"/>
        <rFont val="Times New Roman"/>
        <family val="1"/>
      </rPr>
      <t xml:space="preserve">     </t>
    </r>
    <r>
      <rPr>
        <b/>
        <sz val="10"/>
        <color theme="1"/>
        <rFont val="B Titr"/>
        <charset val="178"/>
      </rPr>
      <t xml:space="preserve">   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B Titr"/>
        <charset val="178"/>
      </rPr>
      <t xml:space="preserve">      شماره ويرايش :   </t>
    </r>
    <r>
      <rPr>
        <b/>
        <sz val="10"/>
        <color theme="1"/>
        <rFont val="Times New Roman"/>
        <family val="1"/>
      </rPr>
      <t>14</t>
    </r>
    <r>
      <rPr>
        <b/>
        <sz val="10"/>
        <color theme="1"/>
        <rFont val="B Titr"/>
        <charset val="178"/>
      </rPr>
      <t xml:space="preserve">       </t>
    </r>
    <r>
      <rPr>
        <b/>
        <sz val="10"/>
        <color theme="1"/>
        <rFont val="Times New Roman"/>
        <family val="1"/>
      </rPr>
      <t xml:space="preserve">   </t>
    </r>
    <r>
      <rPr>
        <b/>
        <sz val="10"/>
        <color theme="1"/>
        <rFont val="B Titr"/>
        <charset val="178"/>
      </rPr>
      <t xml:space="preserve">         </t>
    </r>
    <r>
      <rPr>
        <b/>
        <sz val="10"/>
        <color theme="1"/>
        <rFont val="Times New Roman"/>
        <family val="1"/>
      </rPr>
      <t xml:space="preserve">   </t>
    </r>
    <r>
      <rPr>
        <b/>
        <sz val="10"/>
        <color theme="1"/>
        <rFont val="B Titr"/>
        <charset val="178"/>
      </rPr>
      <t xml:space="preserve">            تاريخ ويرايش </t>
    </r>
    <r>
      <rPr>
        <b/>
        <sz val="10"/>
        <color theme="1"/>
        <rFont val="Times New Roman"/>
        <family val="1"/>
      </rPr>
      <t>:</t>
    </r>
    <r>
      <rPr>
        <b/>
        <sz val="10"/>
        <color theme="1"/>
        <rFont val="B Titr"/>
        <charset val="178"/>
      </rPr>
      <t xml:space="preserve"> </t>
    </r>
    <r>
      <rPr>
        <b/>
        <sz val="10"/>
        <color theme="1"/>
        <rFont val="Times New Roman"/>
        <family val="1"/>
      </rPr>
      <t xml:space="preserve">1395.04.05 </t>
    </r>
    <r>
      <rPr>
        <b/>
        <sz val="10"/>
        <color theme="1"/>
        <rFont val="B Titr"/>
        <charset val="178"/>
      </rPr>
      <t xml:space="preserve">            </t>
    </r>
    <r>
      <rPr>
        <b/>
        <sz val="10"/>
        <color theme="1"/>
        <rFont val="Times New Roman"/>
        <family val="1"/>
      </rPr>
      <t xml:space="preserve">    </t>
    </r>
    <r>
      <rPr>
        <b/>
        <sz val="10"/>
        <color theme="1"/>
        <rFont val="B Titr"/>
        <charset val="178"/>
      </rPr>
      <t xml:space="preserve">   </t>
    </r>
    <r>
      <rPr>
        <b/>
        <sz val="10"/>
        <color theme="1"/>
        <rFont val="Times New Roman"/>
        <family val="1"/>
      </rPr>
      <t xml:space="preserve">  </t>
    </r>
    <r>
      <rPr>
        <b/>
        <sz val="10"/>
        <color theme="1"/>
        <rFont val="B Titr"/>
        <charset val="178"/>
      </rPr>
      <t xml:space="preserve">            صفحه</t>
    </r>
    <r>
      <rPr>
        <b/>
        <sz val="10"/>
        <color theme="1"/>
        <rFont val="Times New Roman"/>
        <family val="1"/>
      </rPr>
      <t xml:space="preserve"> 2 </t>
    </r>
    <r>
      <rPr>
        <b/>
        <sz val="10"/>
        <color theme="1"/>
        <rFont val="B Titr"/>
        <charset val="178"/>
      </rPr>
      <t>از</t>
    </r>
    <r>
      <rPr>
        <b/>
        <sz val="10"/>
        <color theme="1"/>
        <rFont val="Times New Roman"/>
        <family val="1"/>
      </rPr>
      <t xml:space="preserve"> 2</t>
    </r>
    <r>
      <rPr>
        <b/>
        <sz val="10"/>
        <color theme="1"/>
        <rFont val="B Titr"/>
        <charset val="178"/>
      </rPr>
      <t xml:space="preserve">                          </t>
    </r>
  </si>
  <si>
    <t xml:space="preserve">سرپرست برنامه ریزی:              </t>
  </si>
  <si>
    <t>تاریخ ارسالی:</t>
  </si>
  <si>
    <r>
      <t xml:space="preserve">   تاریخ : </t>
    </r>
    <r>
      <rPr>
        <b/>
        <sz val="9"/>
        <color theme="1"/>
        <rFont val="Times New Roman"/>
        <family val="1"/>
      </rPr>
      <t/>
    </r>
  </si>
  <si>
    <r>
      <t>سایر موارد :</t>
    </r>
    <r>
      <rPr>
        <b/>
        <sz val="9"/>
        <color theme="1"/>
        <rFont val="B Nazanin"/>
        <charset val="178"/>
      </rPr>
      <t xml:space="preserve"> 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</si>
  <si>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t>تاریخ ارسال:</t>
  </si>
  <si>
    <t>رامین تجارت گستران پارس نور</t>
  </si>
  <si>
    <t>رضامند</t>
  </si>
  <si>
    <t>مشهد - خیابان اخوند خراسانی -بین آخوند خراسانی 7 و9-پلاک 9/9</t>
  </si>
  <si>
    <t>051-32258500</t>
  </si>
  <si>
    <t>خیربین</t>
  </si>
  <si>
    <t>056-32403502</t>
  </si>
  <si>
    <t>بیرجند-خیابان شهید بهشتی -بهشتی 19- کالای برق و لوستر خیربین</t>
  </si>
  <si>
    <t>کالای برق و لوسترخیربین</t>
  </si>
  <si>
    <t>کالای برق سعید</t>
  </si>
  <si>
    <t>قزوین - خیابان سعدی -چهار راه نظام وفا به طرف بازار - مقابل بانک تجارت</t>
  </si>
  <si>
    <t>عابدینی</t>
  </si>
  <si>
    <t>028-33229771</t>
  </si>
  <si>
    <t>شایان برق هرمز</t>
  </si>
  <si>
    <t>فرهادی</t>
  </si>
  <si>
    <t>بندر عباس -خیابان کارگزاری - پشت مبل گله داری - فروشگاه شایان برق هرمز</t>
  </si>
  <si>
    <t>076-32214042</t>
  </si>
  <si>
    <t>کالای برق یزد الکتریک</t>
  </si>
  <si>
    <t>پوریوسفی</t>
  </si>
  <si>
    <t>کرج - خیابان شهید بهشتی -حدفاصل سه راهی گوهر دشت و دهقان ویلا -جنب بانک سپه</t>
  </si>
  <si>
    <t>026-34468315</t>
  </si>
  <si>
    <t>کالای برق آرتیمان</t>
  </si>
  <si>
    <t>امینی</t>
  </si>
  <si>
    <t>مازندران - آمل -میدان قائم -بعد از پمپ بنزین - روبروی آفتاب 56 - پلاک 110</t>
  </si>
  <si>
    <t>011-44234742-4</t>
  </si>
  <si>
    <t>الکتروتکنیک ارگ قدرت</t>
  </si>
  <si>
    <t>سیدین</t>
  </si>
  <si>
    <t>تبریز - خیابان فردوسی - ابتدای خیابان امین -جنب باربری لوان تور</t>
  </si>
  <si>
    <t>041-35544797</t>
  </si>
  <si>
    <t>کالای برق مناف زاده</t>
  </si>
  <si>
    <t>اردبیل - خیابان جمهوری -کالای برق مناف زاده</t>
  </si>
  <si>
    <t>045-33334834</t>
  </si>
  <si>
    <t>مناف زاده</t>
  </si>
  <si>
    <t>یگانه فرد</t>
  </si>
  <si>
    <t>035-35228852</t>
  </si>
  <si>
    <t>الکترو تابناک</t>
  </si>
  <si>
    <t>برزگر</t>
  </si>
  <si>
    <t>تبریز -خیابان فردوسی روبروی سرای نصیرزاده - پلاک 203</t>
  </si>
  <si>
    <t>کالای برق عسگریان</t>
  </si>
  <si>
    <t>عسگریان</t>
  </si>
  <si>
    <t xml:space="preserve">همدان - خیابان باباطاهر جنب مسجد میرزا داوود </t>
  </si>
  <si>
    <t>041-35550174</t>
  </si>
  <si>
    <t>081-32520751</t>
  </si>
  <si>
    <t>شماره سریال :</t>
  </si>
  <si>
    <r>
      <t xml:space="preserve">2-   تاریخ امکان سنجی وارسال موردتایید است و سفارش قطعی است : مدیر فروش               </t>
    </r>
    <r>
      <rPr>
        <b/>
        <sz val="9"/>
        <color theme="1"/>
        <rFont val="Times New Roman"/>
        <family val="1"/>
      </rPr>
      <t xml:space="preserve"> </t>
    </r>
  </si>
  <si>
    <t>NOT OK</t>
  </si>
  <si>
    <t xml:space="preserve">OK </t>
  </si>
  <si>
    <r>
      <t xml:space="preserve">1-   نتیجه امکان سنجی و ارسال به این شرح میباشد :   سرپرست برنامه ریزی                 </t>
    </r>
    <r>
      <rPr>
        <b/>
        <sz val="9"/>
        <color theme="1"/>
        <rFont val="Times New Roman"/>
        <family val="1"/>
      </rPr>
      <t xml:space="preserve"> </t>
    </r>
    <r>
      <rPr>
        <b/>
        <sz val="9"/>
        <color theme="1"/>
        <rFont val="B Nazanin"/>
        <charset val="178"/>
      </rPr>
      <t>تاریخ :</t>
    </r>
    <r>
      <rPr>
        <b/>
        <sz val="9"/>
        <color theme="1"/>
        <rFont val="Times New Roman"/>
        <family val="1"/>
      </rPr>
      <t xml:space="preserve">                             </t>
    </r>
    <r>
      <rPr>
        <b/>
        <sz val="9"/>
        <color theme="1"/>
        <rFont val="B Nazanin"/>
        <charset val="178"/>
      </rPr>
      <t xml:space="preserve"> </t>
    </r>
    <r>
      <rPr>
        <b/>
        <sz val="9"/>
        <color theme="1"/>
        <rFont val="Times New Roman"/>
        <family val="1"/>
      </rPr>
      <t xml:space="preserve"> OK                      NOT OK  </t>
    </r>
  </si>
  <si>
    <t>کد/نام  محصول</t>
  </si>
  <si>
    <t>نام /کد  محصول</t>
  </si>
  <si>
    <t>نام محصول در بازار</t>
  </si>
  <si>
    <t>تعداد در کارتن  اصلی</t>
  </si>
  <si>
    <t xml:space="preserve">کد اقتصادی / کد ملی  مشتری : </t>
  </si>
  <si>
    <t>قطع کن برقی سوخت</t>
  </si>
  <si>
    <t>35</t>
  </si>
  <si>
    <t xml:space="preserve">تهران - کیلومتر ۱۴ جاده مخصوص کرج (بزرگراه شهید لشگری)، شرکت ایران خودرو </t>
  </si>
  <si>
    <t>9624441-021</t>
  </si>
  <si>
    <t>شرکت مهندسی تامین قطعات ایران خودرو ساپکو</t>
  </si>
  <si>
    <t>441130102</t>
  </si>
  <si>
    <t>441130103</t>
  </si>
  <si>
    <t>441130104</t>
  </si>
  <si>
    <t>441130105</t>
  </si>
  <si>
    <t>441130106</t>
  </si>
  <si>
    <t>441130107</t>
  </si>
  <si>
    <t>441130110</t>
  </si>
  <si>
    <t>441130111</t>
  </si>
  <si>
    <t>441130112</t>
  </si>
  <si>
    <t>441130113</t>
  </si>
  <si>
    <t>441130114</t>
  </si>
  <si>
    <t>441130115</t>
  </si>
  <si>
    <t>441130116</t>
  </si>
  <si>
    <t>441130117</t>
  </si>
  <si>
    <t>441130118</t>
  </si>
  <si>
    <t>443130106</t>
  </si>
  <si>
    <t>443130107</t>
  </si>
  <si>
    <t>443130110</t>
  </si>
  <si>
    <t>443130111</t>
  </si>
  <si>
    <t>443130113</t>
  </si>
  <si>
    <t>443130114</t>
  </si>
  <si>
    <t>443130112</t>
  </si>
  <si>
    <t>443130115</t>
  </si>
  <si>
    <t>443130116</t>
  </si>
  <si>
    <t>443130117</t>
  </si>
  <si>
    <t>443130118</t>
  </si>
  <si>
    <t>552533</t>
  </si>
  <si>
    <t>552535</t>
  </si>
  <si>
    <t>552537</t>
  </si>
  <si>
    <t>552538</t>
  </si>
  <si>
    <t>552539</t>
  </si>
  <si>
    <t>552540</t>
  </si>
  <si>
    <t>552610</t>
  </si>
  <si>
    <t>552612</t>
  </si>
  <si>
    <t>552613</t>
  </si>
  <si>
    <t>552615</t>
  </si>
  <si>
    <t>552617</t>
  </si>
  <si>
    <t>552618</t>
  </si>
  <si>
    <t>552619</t>
  </si>
  <si>
    <t>552620</t>
  </si>
  <si>
    <t>552621</t>
  </si>
  <si>
    <t>552571</t>
  </si>
  <si>
    <t>552572</t>
  </si>
  <si>
    <t>552642</t>
  </si>
  <si>
    <t>552644</t>
  </si>
  <si>
    <t>552645</t>
  </si>
  <si>
    <t>552647</t>
  </si>
  <si>
    <t>552649</t>
  </si>
  <si>
    <t>552650</t>
  </si>
  <si>
    <t>552651</t>
  </si>
  <si>
    <t>552652</t>
  </si>
  <si>
    <t>552653</t>
  </si>
  <si>
    <t>E91E B06</t>
  </si>
  <si>
    <t>E91E B10</t>
  </si>
  <si>
    <t>E91E B16</t>
  </si>
  <si>
    <t>E91E B20</t>
  </si>
  <si>
    <t>E91E B25</t>
  </si>
  <si>
    <t>E91E B32</t>
  </si>
  <si>
    <t>E91E C02</t>
  </si>
  <si>
    <t>E91E C04</t>
  </si>
  <si>
    <t>E91E C06</t>
  </si>
  <si>
    <t>E91E C25</t>
  </si>
  <si>
    <t>E91E C32</t>
  </si>
  <si>
    <t>E91E C16</t>
  </si>
  <si>
    <t>E91E C10</t>
  </si>
  <si>
    <t>E91E C20</t>
  </si>
  <si>
    <t>E91E C40</t>
  </si>
  <si>
    <t>E93E B25</t>
  </si>
  <si>
    <t>E93E B32</t>
  </si>
  <si>
    <t>E93E C02</t>
  </si>
  <si>
    <t>E93E C04</t>
  </si>
  <si>
    <t>E93E C06</t>
  </si>
  <si>
    <t>E93E C10</t>
  </si>
  <si>
    <t>E93E C16</t>
  </si>
  <si>
    <t>E93E C20</t>
  </si>
  <si>
    <t>E93E C25</t>
  </si>
  <si>
    <t>E93E C32</t>
  </si>
  <si>
    <t>E93E C40</t>
  </si>
  <si>
    <t>مجموع E91E :</t>
  </si>
  <si>
    <t>مجموع E93E :</t>
  </si>
  <si>
    <t>قائمی</t>
  </si>
  <si>
    <t>کد عاملیت</t>
  </si>
  <si>
    <t>کد تفصیلی :</t>
  </si>
  <si>
    <t xml:space="preserve">نام مشتری : </t>
  </si>
  <si>
    <t xml:space="preserve">تلفن مشتری : </t>
  </si>
  <si>
    <r>
      <t xml:space="preserve">  </t>
    </r>
    <r>
      <rPr>
        <b/>
        <sz val="9"/>
        <color theme="1"/>
        <rFont val="B Nazanin"/>
        <charset val="178"/>
      </rPr>
      <t xml:space="preserve">آدرس مشتری : </t>
    </r>
  </si>
  <si>
    <t>36</t>
  </si>
  <si>
    <t>فروشگاه و کالای برق قنبری</t>
  </si>
  <si>
    <t>قنبری نیا</t>
  </si>
  <si>
    <t>اراک- خیابان مشهد ۵۰ متر بعد از پمپ بنزین نرسیده به لعلی</t>
  </si>
  <si>
    <t>کالای برق امین الکتریک</t>
  </si>
  <si>
    <t>086-34255880-1</t>
  </si>
  <si>
    <t>37</t>
  </si>
  <si>
    <t xml:space="preserve">سلیمی-عطایی </t>
  </si>
  <si>
    <t>اهواز-کیانپارس خیابان وهابی نبش 16 پلاک 14</t>
  </si>
  <si>
    <t>061-33377223</t>
  </si>
  <si>
    <t>فروشگاه برق اسپادانا</t>
  </si>
  <si>
    <t>441150112</t>
  </si>
  <si>
    <t>441150113</t>
  </si>
  <si>
    <t>441150203</t>
  </si>
  <si>
    <t>441150206</t>
  </si>
  <si>
    <t>333410126</t>
  </si>
  <si>
    <t>333440105</t>
  </si>
  <si>
    <t>331410127</t>
  </si>
  <si>
    <t>331410123</t>
  </si>
  <si>
    <t>333440107</t>
  </si>
  <si>
    <t>331410124</t>
  </si>
  <si>
    <t>333430001</t>
  </si>
  <si>
    <t>447330248</t>
  </si>
  <si>
    <t>334180203</t>
  </si>
  <si>
    <t>666615</t>
  </si>
  <si>
    <t>سلیمی</t>
  </si>
  <si>
    <t>031-32246465</t>
  </si>
  <si>
    <t>کویر صنعت یگانه</t>
  </si>
  <si>
    <t>یزد-بلوارجمهوری-روبروی درب کارخانه افشار- ساختمان یگانه</t>
  </si>
  <si>
    <t>EXP:     DE91 C16
6 (KA)</t>
  </si>
  <si>
    <t>EXP:    EP61 B32N
10 (KA)</t>
  </si>
  <si>
    <t>EXP:    RTF32-2
RCCB</t>
  </si>
  <si>
    <t>EXP:    AEG25-2
RCBO</t>
  </si>
  <si>
    <t>EXP:    E91E C10
4.5(KA)</t>
  </si>
  <si>
    <t>EXP:   E93E C02
4.5(KA)</t>
  </si>
  <si>
    <t>EXP:   E93E C40
4.5(KA)</t>
  </si>
  <si>
    <t>EXP:    AEG25S-2
RCBO(10KA)</t>
  </si>
  <si>
    <t>نوع کلید مینیاتوری</t>
  </si>
  <si>
    <t xml:space="preserve">کلید مینیاتوری تک فاز 06آمپر تیپB  (10 KA) </t>
  </si>
  <si>
    <t xml:space="preserve">کلید مینیاتوری تک فاز 10 آمپر تیپ B (10 KA) </t>
  </si>
  <si>
    <t xml:space="preserve">کلید مینیاتوری تک فاز16 آمپر تیپ B (10 KA) </t>
  </si>
  <si>
    <t xml:space="preserve">کلید مینیاتوری تک فاز20 آمپر تیپ B (10 KA) </t>
  </si>
  <si>
    <t xml:space="preserve">کلید مینیاتوری تک فاز25 آمپر تیپ B (10 KA) </t>
  </si>
  <si>
    <t xml:space="preserve">کلید مینیاتوری تک فاز32 آمپر تیپ B (10 KA) </t>
  </si>
  <si>
    <t xml:space="preserve">کلید مینیاتوری تک فاز40 آمپر تیپ B (10 KA) </t>
  </si>
  <si>
    <t xml:space="preserve">کلید مینیاتوری تک فاز50 آمپر تیپ B (10 KA) </t>
  </si>
  <si>
    <t xml:space="preserve">کلید مینیاتوری تک فاز63 آمپر تیپ B (10 KA) </t>
  </si>
  <si>
    <t xml:space="preserve">کلید مینیاتوری تک فاز06 آمپر تیپ C (10 KA) </t>
  </si>
  <si>
    <t xml:space="preserve">کلید مینیاتوری تک فاز10 آمپر تیپ C (10 KA) </t>
  </si>
  <si>
    <t xml:space="preserve">کلید مینیاتوری تک فاز16 آمپر تیپ C (10 KA) </t>
  </si>
  <si>
    <t xml:space="preserve">کلید مینیاتوری تک فاز20 آمپر تیپ C (10 KA) </t>
  </si>
  <si>
    <t xml:space="preserve">کلید مینیاتوری تک فاز25 آمپر تیپ C (10 KA) </t>
  </si>
  <si>
    <t xml:space="preserve">کلید مینیاتوری تک فاز32 آمپر تیپ C (10 KA) </t>
  </si>
  <si>
    <t xml:space="preserve">کلید مینیاتوری تک فاز40 آمپر تیپ C (10 KA) </t>
  </si>
  <si>
    <t xml:space="preserve">کلید مینیاتوری تک فاز50 آمپر تیپ C (10 KA) </t>
  </si>
  <si>
    <t xml:space="preserve">کلید مینیاتوری تک فاز63 آمپر تیپ C (10 KA) </t>
  </si>
  <si>
    <t xml:space="preserve">کلید مینیاتوری دو فاز06 آمپر تیپ B (10 KA) </t>
  </si>
  <si>
    <t xml:space="preserve">کلید مینیاتوری دو فاز10 آمپر تیپ B (10 KA) </t>
  </si>
  <si>
    <t xml:space="preserve">کلید مینیاتوری دو فاز16 آمپر تیپ B (10 KA) </t>
  </si>
  <si>
    <t xml:space="preserve">کلید مینیاتوری دو فاز20 آمپر تیپ B (10 KA) </t>
  </si>
  <si>
    <t xml:space="preserve">کلید مینیاتوری دو فاز25 آمپر تیپ B (10 KA) </t>
  </si>
  <si>
    <t xml:space="preserve">کلید مینیاتوری دو فاز32 آمپر تیپ B (10 KA) </t>
  </si>
  <si>
    <t xml:space="preserve">کلید مینیاتوری دو فاز40 آمپر تیپ B (10 KA) </t>
  </si>
  <si>
    <t xml:space="preserve">کلید مینیاتوری دو فاز50 آمپر تیپ B (10 KA) </t>
  </si>
  <si>
    <t xml:space="preserve">کلید مینیاتوری دو فاز63 آمپر تیپ B (10 KA) </t>
  </si>
  <si>
    <t xml:space="preserve">کلید مینیاتوری دو فاز06 آمپر تیپ C (10 KA) </t>
  </si>
  <si>
    <t xml:space="preserve">کلید مینیاتوری دو فاز10 آمپر تیپ C (10 KA) </t>
  </si>
  <si>
    <t xml:space="preserve">کلید مینیاتوری دو فاز16 آمپر تیپ C (10 KA) </t>
  </si>
  <si>
    <t xml:space="preserve">کلید مینیاتوری دو فاز20 آمپر تیپ C (10 KA) </t>
  </si>
  <si>
    <t xml:space="preserve">کلید مینیاتوری دو فاز25 آمپر تیپ C (10 KA) </t>
  </si>
  <si>
    <t xml:space="preserve">کلید مینیاتوری دو فاز32 آمپر تیپ C (10 KA) </t>
  </si>
  <si>
    <t xml:space="preserve">کلید مینیاتوری دو فاز40 آمپر تیپ C (10 KA) </t>
  </si>
  <si>
    <t xml:space="preserve">کلید مینیاتوری دو فاز50 آمپر تیپ C (10 KA) </t>
  </si>
  <si>
    <t xml:space="preserve">کلید مینیاتوری دو فاز63 آمپر تیپ C (10 KA) </t>
  </si>
  <si>
    <t xml:space="preserve">کلید مینیاتوری سه فاز06 آمپر تیپ B (10 KA) </t>
  </si>
  <si>
    <t xml:space="preserve">کلید مینیاتوری سه فاز10 آمپر تیپ B (10 KA) </t>
  </si>
  <si>
    <t xml:space="preserve">کلید مینیاتوری سه فاز16 آمپر تیپ B (10 KA) </t>
  </si>
  <si>
    <t xml:space="preserve">کلید مینیاتوری سه فاز20 آمپر تیپ B (10 KA) </t>
  </si>
  <si>
    <t xml:space="preserve">کلید مینیاتوری سه فاز25 آمپر تیپ B (10 KA) </t>
  </si>
  <si>
    <t xml:space="preserve">کلید مینیاتوری سه فاز32 آمپر تیپ B (10 KA) </t>
  </si>
  <si>
    <t xml:space="preserve">کلید مینیاتوری سه فاز40 آمپر تیپ B (10 KA) </t>
  </si>
  <si>
    <t xml:space="preserve">کلید مینیاتوری سه فاز50 آمپر تیپ B (10 KA) </t>
  </si>
  <si>
    <t xml:space="preserve">کلید مینیاتوری سه فاز63 آمپر تیپ B (10 KA) </t>
  </si>
  <si>
    <t xml:space="preserve">کلید مینیاتوری سه فاز06 آمپر تیپ C (10 KA) </t>
  </si>
  <si>
    <t xml:space="preserve">کلید مینیاتوری سه فاز10 آمپر تیپ C (10 KA) </t>
  </si>
  <si>
    <t xml:space="preserve">کلید مینیاتوری سه فاز16 آمپر تیپ C (10 KA) </t>
  </si>
  <si>
    <t xml:space="preserve">کلید مینیاتوری سه فاز20 آمپر تیپ C (10 KA) </t>
  </si>
  <si>
    <t xml:space="preserve">کلید مینیاتوری سه فاز25 آمپر تیپ C (10 KA) </t>
  </si>
  <si>
    <t xml:space="preserve">کلید مینیاتوری سه فاز32 آمپر تیپ C (10 KA) </t>
  </si>
  <si>
    <t xml:space="preserve">کلید مینیاتوری سه فاز40 آمپر تیپ C (10 KA) </t>
  </si>
  <si>
    <t xml:space="preserve">کلید مینیاتوری سه فاز50 آمپر تیپ C (10 KA) </t>
  </si>
  <si>
    <t xml:space="preserve">کلید مینیاتوری سه فاز63 آمپر تیپ C (10 KA) </t>
  </si>
  <si>
    <t xml:space="preserve">کلید مینیاتوری تک فاز+نول 06 آمپر تیپ B (10 KA) </t>
  </si>
  <si>
    <t xml:space="preserve">کلید مینیاتوری تک فاز+نول 10 آمپر تیپ B (10 KA) </t>
  </si>
  <si>
    <t xml:space="preserve">کلید مینیاتوری تک فاز+نول 16 آمپر تیپ B (10 KA) </t>
  </si>
  <si>
    <t xml:space="preserve">کلید مینیاتوری تک فاز+نول 20 آمپر تیپ B (10 KA) </t>
  </si>
  <si>
    <t xml:space="preserve">کلید مینیاتوری تک فاز+نول 25 آمپر تیپ B (10 KA) </t>
  </si>
  <si>
    <t xml:space="preserve">کلید مینیاتوری تک فاز+نول 32 آمپر تیپ B (10 KA) </t>
  </si>
  <si>
    <t xml:space="preserve">کلید مینیاتوری تک فاز+نول 40 آمپر تیپ B (10 KA) </t>
  </si>
  <si>
    <t xml:space="preserve">کلید مینیاتوری تک فاز+نول 50 آمپر تیپ B (10 KA) </t>
  </si>
  <si>
    <t xml:space="preserve">کلید مینیاتوری تک فاز+نول 63 آمپر تیپ B (10 KA) </t>
  </si>
  <si>
    <t xml:space="preserve">کلید مینیاتوری تک فاز+نول 06 آمپر تیپ C (10 KA) </t>
  </si>
  <si>
    <t xml:space="preserve">کلید مینیاتوری تک فاز+نول 10 آمپر تیپ C (10 KA) </t>
  </si>
  <si>
    <t xml:space="preserve">کلید مینیاتوری تک فاز+نول 16 آمپر تیپ C (10 KA) </t>
  </si>
  <si>
    <t xml:space="preserve">کلید مینیاتوری تک فاز+نول 20 آمپر تیپ C (10 KA) </t>
  </si>
  <si>
    <t xml:space="preserve">کلید مینیاتوری تک فاز+نول 25 آمپر تیپ C (10 KA) </t>
  </si>
  <si>
    <t xml:space="preserve">کلید مینیاتوری تک فاز+نول 32 آمپر تیپ C (10 KA) </t>
  </si>
  <si>
    <t xml:space="preserve">کلید مینیاتوری تک فاز+نول 40 آمپر تیپ C (10 KA) </t>
  </si>
  <si>
    <t xml:space="preserve">کلید مینیاتوری تک فاز+نول 50 آمپر تیپ C (10 KA) </t>
  </si>
  <si>
    <t xml:space="preserve">کلید مینیاتوری تک فاز+نول 63 آمپر تیپ C (10 KA) </t>
  </si>
  <si>
    <t xml:space="preserve">کلید مینیاتوری سه فاز +نول 06 آمپر تیپ B (10 KA) </t>
  </si>
  <si>
    <t xml:space="preserve">کلید مینیاتوری سه فاز +نول 10 آمپر تیپ B (10 KA) </t>
  </si>
  <si>
    <t xml:space="preserve">کلید مینیاتوری سه فاز +نول 16 آمپر تیپ B (10 KA) </t>
  </si>
  <si>
    <t xml:space="preserve">کلید مینیاتوری سه فاز +نول 20 آمپر تیپ B (10 KA) </t>
  </si>
  <si>
    <t xml:space="preserve">کلید مینیاتوری سه فاز +نول 25 آمپر تیپ B (10 KA) </t>
  </si>
  <si>
    <t xml:space="preserve">کلید مینیاتوری سه فاز +نول 32 آمپر تیپ B (10 KA) </t>
  </si>
  <si>
    <t xml:space="preserve">کلید مینیاتوری سه فاز +نول 40 آمپر تیپ B (10 KA) </t>
  </si>
  <si>
    <t xml:space="preserve">کلید مینیاتوری سه فاز +نول 50 آمپر تیپ B (10 KA) </t>
  </si>
  <si>
    <t xml:space="preserve">کلید مینیاتوری سه فاز +نول 63 آمپر تیپ B (10 KA) </t>
  </si>
  <si>
    <t xml:space="preserve">کلید مینیاتوری سه فاز +نول 06 آمپر تیپ C (10 KA) </t>
  </si>
  <si>
    <t xml:space="preserve">کلید مینیاتوری سه فاز +نول 10 آمپر تیپ C (10 KA) </t>
  </si>
  <si>
    <t xml:space="preserve">کلید مینیاتوری سه فاز +نول 16 آمپر تیپ C (10 KA) </t>
  </si>
  <si>
    <t xml:space="preserve">کلید مینیاتوری سه فاز +نول 20 آمپر تیپ C (10 KA) </t>
  </si>
  <si>
    <t xml:space="preserve">کلید مینیاتوری سه فاز +نول 25 آمپر تیپ C (10 KA) </t>
  </si>
  <si>
    <t xml:space="preserve">کلید مینیاتوری سه فاز +نول 32 آمپر تیپ C (10 KA) </t>
  </si>
  <si>
    <t xml:space="preserve">کلید مینیاتوری سه فاز +نول 40 آمپر تیپ C (10 KA) </t>
  </si>
  <si>
    <t xml:space="preserve">کلید مینیاتوری سه فاز +نول 50 آمپر تیپ C (10 KA) </t>
  </si>
  <si>
    <t xml:space="preserve">کلید مینیاتوری سه فاز +نول 63 آمپر تیپ C (10 KA) </t>
  </si>
  <si>
    <t>کلید مینیاتوری تک فاز06 آمپر تیپ B(6 KA)</t>
  </si>
  <si>
    <t>کلید مینیاتوری تک فاز10 آمپر تیپ B(6 KA)</t>
  </si>
  <si>
    <t xml:space="preserve">کلید مینیاتوری تک فاز16 آمپر تیپ B (6 KA) </t>
  </si>
  <si>
    <t xml:space="preserve">کلید مینیاتوری تک فاز20 آمپر تیپ B (6 KA) </t>
  </si>
  <si>
    <t xml:space="preserve">کلید مینیاتوری تک فاز25 آمپر تیپ B (6 KA) </t>
  </si>
  <si>
    <t xml:space="preserve">کلید مینیاتوری تک فاز32 آمپر تیپ B (6 KA) </t>
  </si>
  <si>
    <t xml:space="preserve">کلید مینیاتوری تک فاز40 آمپر تیپ B (6 KA) </t>
  </si>
  <si>
    <t xml:space="preserve">کلید مینیاتوری تک فاز06 آمپر تیپ C (6 KA) </t>
  </si>
  <si>
    <t xml:space="preserve">کلید مینیاتوری تک فاز10 آمپر تیپ C (6 KA) </t>
  </si>
  <si>
    <t xml:space="preserve">کلید مینیاتوری تک فاز16 آمپر تیپ C (6 KA) </t>
  </si>
  <si>
    <t xml:space="preserve">کلید مینیاتوری تک فاز20 آمپر تیپ C (6 KA) </t>
  </si>
  <si>
    <t xml:space="preserve">کلید مینیاتوری تک فاز25 آمپر تیپ C (6 KA) </t>
  </si>
  <si>
    <t xml:space="preserve">کلید مینیاتوری تک فاز32 آمپر تیپ C (6 KA) </t>
  </si>
  <si>
    <t xml:space="preserve">کلید مینیاتوری تک فاز40 آمپر تیپ C (6 KA) </t>
  </si>
  <si>
    <t>کلید مینیاتوری دو فاز06 آمپر تیپ B(6 KA)</t>
  </si>
  <si>
    <t>کلید مینیاتوری دو فاز10 آمپر تیپ B(6 KA)</t>
  </si>
  <si>
    <t xml:space="preserve">کلید مینیاتوری دو فاز16 آمپر تیپ B (6 KA) </t>
  </si>
  <si>
    <t xml:space="preserve">کلید مینیاتوری دو فاز20 آمپر تیپ B (6 KA) </t>
  </si>
  <si>
    <t xml:space="preserve">کلید مینیاتوری دو فاز25 آمپر تیپ B (6 KA) </t>
  </si>
  <si>
    <t xml:space="preserve">کلید مینیاتوری دو فاز32 آمپر تیپ B (6 KA) </t>
  </si>
  <si>
    <t xml:space="preserve">کلید مینیاتوری دو فاز40 آمپر تیپ B (6 KA) </t>
  </si>
  <si>
    <t xml:space="preserve">کلید مینیاتوری دو فاز06 آمپر تیپ C (6 KA) </t>
  </si>
  <si>
    <t xml:space="preserve">کلید مینیاتوری دو فاز10 آمپر تیپ C (6 KA) </t>
  </si>
  <si>
    <t xml:space="preserve">کلید مینیاتوری دو فاز16 آمپر تیپ C (6 KA) </t>
  </si>
  <si>
    <t xml:space="preserve">کلید مینیاتوری دو فاز20 آمپر تیپ C (6 KA) </t>
  </si>
  <si>
    <t xml:space="preserve">کلید مینیاتوری دو فاز25 آمپر تیپ C (6 KA) </t>
  </si>
  <si>
    <t xml:space="preserve">کلید مینیاتوری دو فاز32 آمپر تیپ C (6 KA) </t>
  </si>
  <si>
    <t xml:space="preserve">کلید مینیاتوری دو فاز40 آمپر تیپ C (6 KA) </t>
  </si>
  <si>
    <t>کلید مینیاتوری سه فاز06 آمپر تیپ B(6 KA)</t>
  </si>
  <si>
    <t>کلید مینیاتوری سه فاز10 آمپر تیپ B(6 KA)</t>
  </si>
  <si>
    <t xml:space="preserve">کلید مینیاتوری سه فاز16 آمپر تیپ B (6 KA) </t>
  </si>
  <si>
    <t xml:space="preserve">کلید مینیاتوری سه فاز20 آمپر تیپ B (6 KA) </t>
  </si>
  <si>
    <t xml:space="preserve">کلید مینیاتوری سه فاز25 آمپر تیپ B (6 KA) </t>
  </si>
  <si>
    <t xml:space="preserve">کلید مینیاتوری سه فاز32 آمپر تیپ B (6 KA) </t>
  </si>
  <si>
    <t xml:space="preserve">کلید مینیاتوری سه فاز40 آمپر تیپ B (6 KA) </t>
  </si>
  <si>
    <t xml:space="preserve">کلید مینیاتوری سه فاز06 آمپر تیپ C (6 KA) </t>
  </si>
  <si>
    <t xml:space="preserve">کلید مینیاتوری سه فاز10 آمپر تیپ C (6 KA) </t>
  </si>
  <si>
    <t xml:space="preserve">کلید مینیاتوری سه فاز16 آمپر تیپ C (6 KA) </t>
  </si>
  <si>
    <t xml:space="preserve">کلید مینیاتوری سه فاز20 آمپر تیپ C (6 KA) </t>
  </si>
  <si>
    <t xml:space="preserve">کلید مینیاتوری سه فاز25 آمپر تیپ C (6 KA) </t>
  </si>
  <si>
    <t xml:space="preserve">کلید مینیاتوری سه فاز32 آمپر تیپ C (6 KA) </t>
  </si>
  <si>
    <t xml:space="preserve">کلید مینیاتوری سه فاز40 آمپر تیپ C (6 KA) </t>
  </si>
  <si>
    <t>کلید مینیاتوری تک فاز+نول06 آمپر تیپ B(6 KA)</t>
  </si>
  <si>
    <t>کلید مینیاتوری تک فاز+نول10 آمپر تیپ B(6 KA)</t>
  </si>
  <si>
    <t xml:space="preserve">کلید مینیاتوری تک فاز+نول16 آمپر تیپ B (6 KA) </t>
  </si>
  <si>
    <t xml:space="preserve">کلید مینیاتوری تک فاز+نول20 آمپر تیپ B (6 KA) </t>
  </si>
  <si>
    <t xml:space="preserve">کلید مینیاتوری تک فاز+نول25 آمپر تیپ B (6 KA) </t>
  </si>
  <si>
    <t xml:space="preserve">کلید مینیاتوری تک فاز+نول32 آمپر تیپ B (6 KA) </t>
  </si>
  <si>
    <t xml:space="preserve">کلید مینیاتوری تک فاز+نول40 آمپر تیپ B (6 KA) </t>
  </si>
  <si>
    <t xml:space="preserve">کلید مینیاتوری تک فاز+نول06 آمپر تیپ C (6 KA) </t>
  </si>
  <si>
    <t xml:space="preserve">کلید مینیاتوری تک فاز+نول10 آمپر تیپ C (6 KA) </t>
  </si>
  <si>
    <t xml:space="preserve">کلید مینیاتوری تک فاز+نول16 آمپر تیپ C (6 KA) </t>
  </si>
  <si>
    <t xml:space="preserve">کلید مینیاتوری تک فاز+نول20 آمپر تیپ C (6 KA) </t>
  </si>
  <si>
    <t xml:space="preserve">کلید مینیاتوری تک فاز+نول25 آمپر تیپ C (6 KA) </t>
  </si>
  <si>
    <t xml:space="preserve">کلید مینیاتوری تک فاز+نول32 آمپر تیپ C (6 KA) </t>
  </si>
  <si>
    <t xml:space="preserve">کلید مینیاتوری تک فاز+نول40 آمپر تیپ C (6 KA) </t>
  </si>
  <si>
    <t>کلید مینیاتوری سه فاز +نول 06 آمپر تیپ B(6 KA)</t>
  </si>
  <si>
    <t>کلید مینیاتوری سه فاز +نول 10 آمپر تیپ B(6 KA)</t>
  </si>
  <si>
    <t xml:space="preserve">کلید مینیاتوری سه فاز +نول 16 آمپر تیپ B (6 KA) </t>
  </si>
  <si>
    <t xml:space="preserve">کلید مینیاتوری سه فاز +نول 20 آمپر تیپ B (6 KA) </t>
  </si>
  <si>
    <t xml:space="preserve">کلید مینیاتوری سه فاز +نول 25 آمپر تیپ B (6 KA) </t>
  </si>
  <si>
    <t xml:space="preserve">کلید مینیاتوری سه فاز +نول 32 آمپر تیپ B (6 KA) </t>
  </si>
  <si>
    <t xml:space="preserve">کلید مینیاتوری سه فاز +نول 40 آمپر تیپ B (6 KA) </t>
  </si>
  <si>
    <t xml:space="preserve">کلید مینیاتوری سه فاز +نول 06 آمپر تیپ C (6 KA) </t>
  </si>
  <si>
    <t xml:space="preserve">کلید مینیاتوری سه فاز +نول 10 آمپر تیپ C (6 KA) </t>
  </si>
  <si>
    <t xml:space="preserve">کلید مینیاتوری سه فاز +نول 16 آمپر تیپ C (6 KA) </t>
  </si>
  <si>
    <t xml:space="preserve">کلید مینیاتوری سه فاز +نول 20 آمپر تیپ C (6 KA) </t>
  </si>
  <si>
    <t xml:space="preserve">کلید مینیاتوری سه فاز +نول 25 آمپر تیپ C (6 KA) </t>
  </si>
  <si>
    <t xml:space="preserve">کلید مینیاتوری سه فاز +نول 32 آمپر تیپ C (6 KA) </t>
  </si>
  <si>
    <t xml:space="preserve">کلید مینیاتوری سه فاز +نول 40 آمپر تیپ C (6 KA) </t>
  </si>
  <si>
    <t xml:space="preserve">کلید مینیاتوری تک فاز 06 آمپر تیپB  (4.5 KA) </t>
  </si>
  <si>
    <t xml:space="preserve">کلید مینیاتوری تک فاز 10 آمپر تیپB  (4.5 KA) </t>
  </si>
  <si>
    <t xml:space="preserve">کلید مینیاتوری تک فاز 16 آمپر تیپB  (4.5 KA) </t>
  </si>
  <si>
    <t xml:space="preserve">کلید مینیاتوری تک فاز 20 آمپر تیپB  (4.5 KA) </t>
  </si>
  <si>
    <t xml:space="preserve">کلید مینیاتوری تک فاز 25 آمپر تیپB  (4.5 KA) </t>
  </si>
  <si>
    <t xml:space="preserve">کلید مینیاتوری تک فاز 32 آمپر تیپB  (4.5 KA) </t>
  </si>
  <si>
    <t xml:space="preserve">کلید مینیاتوری تک فاز 02 آمپر تیپC  (4.5 KA) </t>
  </si>
  <si>
    <t xml:space="preserve">کلید مینیاتوری تک فاز 04 آمپر تیپC  (4.5 KA) </t>
  </si>
  <si>
    <t xml:space="preserve">کلید مینیاتوری تک فاز 06 آمپر تیپC  (4.5 KA) </t>
  </si>
  <si>
    <t xml:space="preserve">کلید مینیاتوری تک فاز 10 آمپر تیپC  (4.5 KA) </t>
  </si>
  <si>
    <t xml:space="preserve">کلید مینیاتوری تک فاز 16 آمپر تیپC  (4.5 KA) </t>
  </si>
  <si>
    <t xml:space="preserve">کلید مینیاتوری تک فاز 20 آمپر تیپC  (4.5 KA) </t>
  </si>
  <si>
    <t xml:space="preserve">کلید مینیاتوری تک فاز 25 آمپر تیپC  (4.5 KA) </t>
  </si>
  <si>
    <t xml:space="preserve">کلید مینیاتوری تک فاز 32 آمپر تیپC  (4.5 KA) </t>
  </si>
  <si>
    <t xml:space="preserve">کلید مینیاتوری تک فاز 40 آمپر تیپC  (4.5 KA) </t>
  </si>
  <si>
    <t xml:space="preserve">کلید مینیاتوری سه فاز 25 آمپر تیپB  (4.5 KA) </t>
  </si>
  <si>
    <t xml:space="preserve">کلید مینیاتوری سه فاز 32 آمپر تیپB  (4.5 KA) </t>
  </si>
  <si>
    <t xml:space="preserve">کلید مینیاتوری سه فاز 02 آمپر تیپC  (4.5 KA) </t>
  </si>
  <si>
    <t xml:space="preserve">کلید مینیاتوری سه فاز 04 آمپر تیپC  (4.5 KA) </t>
  </si>
  <si>
    <t xml:space="preserve">کلید مینیاتوری سه فاز 06 آمپر تیپC  (4.5 KA) </t>
  </si>
  <si>
    <t xml:space="preserve">کلید مینیاتوری سه فاز 10 آمپر تیپC  (4.5 KA) </t>
  </si>
  <si>
    <t xml:space="preserve">کلید مینیاتوری سه فاز 16 آمپر تیپC  (4.5 KA) </t>
  </si>
  <si>
    <t xml:space="preserve">کلید مینیاتوری سه فاز 20 آمپر تیپC  (4.5 KA) </t>
  </si>
  <si>
    <t xml:space="preserve">کلید مینیاتوری سه فاز 25 آمپر تیپC  (4.5 KA) </t>
  </si>
  <si>
    <t xml:space="preserve">کلید مینیاتوری سه فاز 32 آمپر تیپC  (4.5 KA) </t>
  </si>
  <si>
    <t xml:space="preserve">کلید مینیاتوری سه فاز 40 آمپر تیپC  (4.5 KA) </t>
  </si>
  <si>
    <t>محافظ جان  TFC  تک فاز16 آمپر -(30mA)</t>
  </si>
  <si>
    <t>محافظ جان TFC  تک فاز25 آمپر -(30mA)</t>
  </si>
  <si>
    <t>محافظ جان TFC  تک فاز32 آمپر -(30mA)</t>
  </si>
  <si>
    <t>محافظ جان TFC  تک فاز40 آمپر -(30mA)</t>
  </si>
  <si>
    <t>محافظ جان TFC  تک فاز50 آمپر -(30mA)</t>
  </si>
  <si>
    <t>محافظ جان TFC  تک فاز63 آمپر -(30mA)</t>
  </si>
  <si>
    <t>محافظ جان TFC  سه فاز16 آمپر -(30mA)</t>
  </si>
  <si>
    <t>محافظ جان TFC  سه فاز25 آمپر -(30mA)</t>
  </si>
  <si>
    <t>محافظ جان TFC  سه فاز32 آمپر -(30mA)</t>
  </si>
  <si>
    <t>محافظ جان TFC  سه فاز40 آمپر -(30mA)</t>
  </si>
  <si>
    <t>محافظ جان TFC  سه فاز50 آمپر -(30mA)</t>
  </si>
  <si>
    <t>محافظ جان TFC  سه فاز63 آمپر -(30mA)</t>
  </si>
  <si>
    <t>محافظ جان AEG  تک فاز32 آمپر -(30mA)</t>
  </si>
  <si>
    <t>محافظ جانAEG تک فاز 25 آمپر-(30mA)</t>
  </si>
  <si>
    <t>محافظ جان AEG  تک فاز40 آمپر -(30mA)</t>
  </si>
  <si>
    <t>محافظ جان AEG  تک فاز25 آمپر -(30mA)-(10KA)</t>
  </si>
  <si>
    <t>محافظ جان AEG  تک فاز32 آمپر -(30mA)-(10KA)</t>
  </si>
  <si>
    <t>بازرگانی الکترو صنعت اوپال</t>
  </si>
  <si>
    <t xml:space="preserve">تهران - لاله زار نو (شمالی) کوچه زواریان پلاک 13 </t>
  </si>
  <si>
    <t>021-33934175-76</t>
  </si>
  <si>
    <t>بازرگانی مدار صفر درجه شمال(کالای برق ترابی)</t>
  </si>
  <si>
    <t>کرمان ولتاژ الکتریک</t>
  </si>
  <si>
    <t>جبال بارزی</t>
  </si>
  <si>
    <t>034-33386027</t>
  </si>
  <si>
    <t>کرمان - شهرک صنعتی 3 - بلوار شقایق - شقایق 18</t>
  </si>
  <si>
    <t>شیراز - خیابان قاآنی شمالی 5</t>
  </si>
  <si>
    <t>شیراز - خیابان قاآنی شمالی 6</t>
  </si>
  <si>
    <t>011-3360000</t>
  </si>
  <si>
    <t>ساری -کمربندی جنوبی، بلوار سلیم بهرامی، نبش سلیم بهرام 17</t>
  </si>
  <si>
    <t>سند ثبت سفارش محصولات شرکت توس فیوز</t>
  </si>
  <si>
    <t xml:space="preserve">کلاته </t>
  </si>
  <si>
    <t>1400/00/00</t>
  </si>
  <si>
    <t>221400***</t>
  </si>
  <si>
    <t>شرکت تجهیز نور صنایع روشنایی امین</t>
  </si>
  <si>
    <t>اصفهان - ابتدای اتوبان ذوب آهن ،خیابان نیروگاه ، منطقه صنعتی اسلام آباد،کوی بافندگان،فرعی توحید</t>
  </si>
  <si>
    <t>09134490061</t>
  </si>
  <si>
    <t xml:space="preserve">کالای برق کیان آرتین </t>
  </si>
  <si>
    <t>09136064795</t>
  </si>
  <si>
    <t>هاشمی</t>
  </si>
  <si>
    <t>شهرکرد-خیابان بهارستان -نبش کوچه 5</t>
  </si>
  <si>
    <t>کالای برق داروئی</t>
  </si>
  <si>
    <t>داروئی</t>
  </si>
  <si>
    <t>اهواز حدفاصل خيابان دکتر شريعتي و مسلم خ طالقاني پلاک 229</t>
  </si>
  <si>
    <t>09163236335</t>
  </si>
  <si>
    <t>کالای برق حسین زاده</t>
  </si>
  <si>
    <t>حسین زاده</t>
  </si>
  <si>
    <t>09163218940</t>
  </si>
  <si>
    <t>تسلا الکتریک سپاهان</t>
  </si>
  <si>
    <t>اصفهان - خیابان فردوسی - پاساژ برق طبقه همکف - واحد 11</t>
  </si>
  <si>
    <t>09132001260</t>
  </si>
  <si>
    <t>باربد نیرو صنعت</t>
  </si>
  <si>
    <t>شرکت فراگام صنعت شرق</t>
  </si>
  <si>
    <t>مسعودی</t>
  </si>
  <si>
    <t xml:space="preserve">بجنورد-شهرک صنعتی بیدک-صنعت3-شرکت فراگام صنعت شرق </t>
  </si>
  <si>
    <t>5832720552</t>
  </si>
  <si>
    <t>021-33909844</t>
  </si>
  <si>
    <t xml:space="preserve">     تهران میدان امام خمینی-خیابان فردوسی جنوبی-کوچه باربد-پلاک91-واحد7</t>
  </si>
  <si>
    <t>کرمان-بلوار ابومهدي مهندس - شهرک صنعتي شماره 3 - خيابان صنعت</t>
  </si>
  <si>
    <t>رضایی</t>
  </si>
  <si>
    <t>بازرگانی آرمان الکتریک</t>
  </si>
  <si>
    <t>09131990204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</si>
</sst>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7"/>
      <name val="B Titr"/>
      <charset val="178"/>
    </font>
    <font>
      <b/>
      <sz val="8"/>
      <color rgb="FF080000"/>
      <name val="Tahoma"/>
      <family val="2"/>
    </font>
    <font>
      <b/>
      <sz val="8"/>
      <color theme="1"/>
      <name val="Tahoma"/>
      <family val="2"/>
    </font>
    <font>
      <b/>
      <sz val="8"/>
      <name val="Tahoma"/>
      <family val="2"/>
    </font>
    <font>
      <sz val="10"/>
      <name val="B Titr"/>
      <charset val="178"/>
    </font>
    <font>
      <b/>
      <sz val="12"/>
      <color theme="1"/>
      <name val="B Titr"/>
      <charset val="178"/>
    </font>
    <font>
      <b/>
      <sz val="10"/>
      <color theme="1"/>
      <name val="B Nazanin"/>
      <charset val="178"/>
    </font>
    <font>
      <b/>
      <sz val="8"/>
      <color theme="1"/>
      <name val="B Titr"/>
      <charset val="178"/>
    </font>
    <font>
      <b/>
      <sz val="8"/>
      <color rgb="FF000000"/>
      <name val="B Titr"/>
      <charset val="178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B Nazanin"/>
      <charset val="178"/>
    </font>
    <font>
      <sz val="12"/>
      <name val="Times New Roman"/>
      <family val="1"/>
    </font>
    <font>
      <sz val="12"/>
      <color theme="1"/>
      <name val="B Compset"/>
      <charset val="178"/>
    </font>
    <font>
      <b/>
      <sz val="11"/>
      <color rgb="FF3F3F3F"/>
      <name val="Calibri"/>
      <family val="2"/>
      <scheme val="minor"/>
    </font>
    <font>
      <b/>
      <sz val="14"/>
      <color theme="1"/>
      <name val="B Nazanin"/>
      <charset val="178"/>
    </font>
    <font>
      <b/>
      <sz val="9"/>
      <color theme="1"/>
      <name val="B Nazanin"/>
      <charset val="178"/>
    </font>
    <font>
      <b/>
      <sz val="9"/>
      <color theme="1"/>
      <name val="Times New Roman"/>
      <family val="1"/>
    </font>
    <font>
      <b/>
      <sz val="9"/>
      <color theme="1"/>
      <name val="B Mitra"/>
      <charset val="178"/>
    </font>
    <font>
      <sz val="9"/>
      <color theme="1"/>
      <name val="B Nazanin"/>
      <charset val="178"/>
    </font>
    <font>
      <b/>
      <sz val="10"/>
      <color theme="1"/>
      <name val="B Titr"/>
      <charset val="178"/>
    </font>
    <font>
      <b/>
      <sz val="10"/>
      <color theme="1"/>
      <name val="B Mitra"/>
      <charset val="178"/>
    </font>
    <font>
      <b/>
      <sz val="8"/>
      <color theme="1"/>
      <name val="B Mitra"/>
      <charset val="178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B Titr"/>
      <charset val="178"/>
    </font>
    <font>
      <sz val="8"/>
      <color theme="1"/>
      <name val="B Nazanin"/>
      <charset val="178"/>
    </font>
    <font>
      <sz val="15"/>
      <color theme="1"/>
      <name val="Times New Roman"/>
      <family val="1"/>
    </font>
    <font>
      <sz val="16"/>
      <color theme="1"/>
      <name val="Times New Roman"/>
      <family val="1"/>
    </font>
    <font>
      <sz val="6"/>
      <color theme="1"/>
      <name val="B Nazanin"/>
      <charset val="178"/>
    </font>
    <font>
      <sz val="6"/>
      <color theme="1"/>
      <name val="Times New Roman"/>
      <family val="1"/>
    </font>
    <font>
      <b/>
      <sz val="10"/>
      <color rgb="FF000000"/>
      <name val="B Mitra"/>
      <charset val="178"/>
    </font>
    <font>
      <b/>
      <sz val="12"/>
      <color theme="1"/>
      <name val="B Nazanin"/>
      <charset val="178"/>
    </font>
    <font>
      <b/>
      <sz val="14"/>
      <color theme="1"/>
      <name val="B Titr"/>
      <charset val="17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5C5C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66FF"/>
        <bgColor indexed="64"/>
      </patternFill>
    </fill>
  </fills>
  <borders count="1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theme="0"/>
      </bottom>
      <diagonal/>
    </border>
    <border>
      <left/>
      <right/>
      <top style="medium">
        <color indexed="64"/>
      </top>
      <bottom style="double">
        <color theme="0"/>
      </bottom>
      <diagonal/>
    </border>
    <border>
      <left/>
      <right style="double">
        <color indexed="64"/>
      </right>
      <top style="medium">
        <color indexed="64"/>
      </top>
      <bottom style="double">
        <color theme="0"/>
      </bottom>
      <diagonal/>
    </border>
    <border>
      <left style="double">
        <color indexed="64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double">
        <color indexed="64"/>
      </right>
      <top style="double">
        <color theme="0"/>
      </top>
      <bottom/>
      <diagonal/>
    </border>
    <border>
      <left style="double">
        <color indexed="64"/>
      </left>
      <right/>
      <top/>
      <bottom style="double">
        <color theme="0"/>
      </bottom>
      <diagonal/>
    </border>
    <border>
      <left/>
      <right/>
      <top/>
      <bottom style="double">
        <color theme="0"/>
      </bottom>
      <diagonal/>
    </border>
    <border>
      <left/>
      <right style="double">
        <color indexed="64"/>
      </right>
      <top/>
      <bottom style="double">
        <color theme="0"/>
      </bottom>
      <diagonal/>
    </border>
    <border>
      <left/>
      <right/>
      <top style="double">
        <color indexed="64"/>
      </top>
      <bottom/>
      <diagonal/>
    </border>
    <border>
      <left style="double">
        <color theme="0"/>
      </left>
      <right style="double">
        <color theme="0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theme="0"/>
      </bottom>
      <diagonal/>
    </border>
    <border>
      <left/>
      <right/>
      <top style="double">
        <color indexed="64"/>
      </top>
      <bottom style="double">
        <color theme="0"/>
      </bottom>
      <diagonal/>
    </border>
    <border>
      <left/>
      <right style="double">
        <color indexed="64"/>
      </right>
      <top style="double">
        <color indexed="64"/>
      </top>
      <bottom style="double">
        <color theme="0"/>
      </bottom>
      <diagonal/>
    </border>
    <border>
      <left style="thin">
        <color theme="0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theme="0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theme="0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theme="0"/>
      </right>
      <top style="double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theme="0"/>
      </right>
      <top style="double">
        <color theme="0"/>
      </top>
      <bottom style="medium">
        <color theme="1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medium">
        <color theme="1"/>
      </bottom>
      <diagonal/>
    </border>
    <border>
      <left style="double">
        <color theme="0"/>
      </left>
      <right style="double">
        <color indexed="64"/>
      </right>
      <top style="double">
        <color theme="0"/>
      </top>
      <bottom style="medium">
        <color theme="1"/>
      </bottom>
      <diagonal/>
    </border>
    <border>
      <left style="double">
        <color theme="0"/>
      </left>
      <right/>
      <top style="double">
        <color theme="0"/>
      </top>
      <bottom style="medium">
        <color theme="1"/>
      </bottom>
      <diagonal/>
    </border>
    <border>
      <left/>
      <right style="double">
        <color theme="0"/>
      </right>
      <top style="double">
        <color theme="0"/>
      </top>
      <bottom style="medium">
        <color theme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7" fillId="6" borderId="38" applyNumberFormat="0" applyAlignment="0" applyProtection="0"/>
    <xf numFmtId="0" fontId="1" fillId="0" borderId="0"/>
  </cellStyleXfs>
  <cellXfs count="267">
    <xf numFmtId="0" fontId="0" fillId="0" borderId="0" xfId="0"/>
    <xf numFmtId="49" fontId="2" fillId="2" borderId="1" xfId="0" applyNumberFormat="1" applyFont="1" applyFill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3" fontId="4" fillId="4" borderId="5" xfId="0" applyNumberFormat="1" applyFont="1" applyFill="1" applyBorder="1" applyAlignment="1">
      <alignment horizontal="center" vertical="center" wrapText="1"/>
    </xf>
    <xf numFmtId="3" fontId="4" fillId="4" borderId="9" xfId="0" applyNumberFormat="1" applyFont="1" applyFill="1" applyBorder="1" applyAlignment="1">
      <alignment horizontal="center" vertical="center" wrapText="1"/>
    </xf>
    <xf numFmtId="3" fontId="5" fillId="4" borderId="9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3" fontId="4" fillId="4" borderId="12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/>
    </xf>
    <xf numFmtId="3" fontId="4" fillId="4" borderId="2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3" fontId="6" fillId="3" borderId="22" xfId="0" applyNumberFormat="1" applyFont="1" applyFill="1" applyBorder="1" applyAlignment="1">
      <alignment vertical="center"/>
    </xf>
    <xf numFmtId="3" fontId="6" fillId="3" borderId="23" xfId="0" applyNumberFormat="1" applyFont="1" applyFill="1" applyBorder="1" applyAlignment="1">
      <alignment vertical="center"/>
    </xf>
    <xf numFmtId="3" fontId="6" fillId="3" borderId="24" xfId="0" applyNumberFormat="1" applyFont="1" applyFill="1" applyBorder="1" applyAlignment="1">
      <alignment vertical="center"/>
    </xf>
    <xf numFmtId="3" fontId="6" fillId="3" borderId="0" xfId="0" applyNumberFormat="1" applyFont="1" applyFill="1" applyAlignment="1">
      <alignment vertical="center"/>
    </xf>
    <xf numFmtId="3" fontId="6" fillId="3" borderId="15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 readingOrder="2"/>
    </xf>
    <xf numFmtId="3" fontId="15" fillId="3" borderId="15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3" fontId="6" fillId="3" borderId="31" xfId="0" applyNumberFormat="1" applyFont="1" applyFill="1" applyBorder="1" applyAlignment="1">
      <alignment vertical="center"/>
    </xf>
    <xf numFmtId="3" fontId="6" fillId="3" borderId="33" xfId="0" applyNumberFormat="1" applyFont="1" applyFill="1" applyBorder="1" applyAlignment="1">
      <alignment vertical="center"/>
    </xf>
    <xf numFmtId="3" fontId="6" fillId="3" borderId="27" xfId="0" applyNumberFormat="1" applyFont="1" applyFill="1" applyBorder="1" applyAlignment="1">
      <alignment vertical="center"/>
    </xf>
    <xf numFmtId="3" fontId="15" fillId="3" borderId="0" xfId="0" applyNumberFormat="1" applyFont="1" applyFill="1" applyAlignment="1">
      <alignment vertical="center"/>
    </xf>
    <xf numFmtId="3" fontId="15" fillId="3" borderId="32" xfId="0" applyNumberFormat="1" applyFont="1" applyFill="1" applyBorder="1" applyAlignment="1">
      <alignment vertical="center"/>
    </xf>
    <xf numFmtId="3" fontId="15" fillId="3" borderId="33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2" fillId="2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/>
    </xf>
    <xf numFmtId="0" fontId="9" fillId="5" borderId="25" xfId="0" applyFont="1" applyFill="1" applyBorder="1" applyAlignment="1">
      <alignment horizontal="center" vertical="center" wrapText="1" readingOrder="2"/>
    </xf>
    <xf numFmtId="0" fontId="16" fillId="0" borderId="26" xfId="0" applyFont="1" applyBorder="1" applyAlignment="1">
      <alignment horizontal="center" vertical="center"/>
    </xf>
    <xf numFmtId="49" fontId="16" fillId="0" borderId="26" xfId="0" applyNumberFormat="1" applyFont="1" applyBorder="1" applyAlignment="1">
      <alignment horizontal="center" vertical="center"/>
    </xf>
    <xf numFmtId="0" fontId="8" fillId="4" borderId="41" xfId="0" applyFont="1" applyFill="1" applyBorder="1" applyAlignment="1">
      <alignment horizontal="left" vertical="top" readingOrder="2"/>
    </xf>
    <xf numFmtId="0" fontId="9" fillId="7" borderId="25" xfId="0" applyFont="1" applyFill="1" applyBorder="1" applyAlignment="1">
      <alignment horizontal="center" vertical="center" wrapText="1" readingOrder="2"/>
    </xf>
    <xf numFmtId="0" fontId="9" fillId="7" borderId="26" xfId="0" applyFont="1" applyFill="1" applyBorder="1" applyAlignment="1">
      <alignment horizontal="center" vertical="center" wrapText="1" readingOrder="2"/>
    </xf>
    <xf numFmtId="0" fontId="10" fillId="7" borderId="26" xfId="0" applyFont="1" applyFill="1" applyBorder="1" applyAlignment="1">
      <alignment horizontal="center" vertical="center" wrapText="1" readingOrder="2"/>
    </xf>
    <xf numFmtId="0" fontId="8" fillId="4" borderId="35" xfId="0" applyFont="1" applyFill="1" applyBorder="1" applyAlignment="1">
      <alignment horizontal="center" vertical="center" wrapText="1" readingOrder="2"/>
    </xf>
    <xf numFmtId="0" fontId="14" fillId="4" borderId="43" xfId="0" applyFont="1" applyFill="1" applyBorder="1" applyAlignment="1">
      <alignment vertical="center" readingOrder="1"/>
    </xf>
    <xf numFmtId="0" fontId="13" fillId="4" borderId="26" xfId="0" applyFont="1" applyFill="1" applyBorder="1" applyAlignment="1">
      <alignment horizontal="center" vertical="center" wrapText="1" readingOrder="2"/>
    </xf>
    <xf numFmtId="0" fontId="12" fillId="4" borderId="26" xfId="0" applyFont="1" applyFill="1" applyBorder="1" applyAlignment="1">
      <alignment horizontal="center" vertical="center" wrapText="1" readingOrder="2"/>
    </xf>
    <xf numFmtId="0" fontId="11" fillId="4" borderId="26" xfId="0" applyFont="1" applyFill="1" applyBorder="1" applyAlignment="1">
      <alignment horizontal="center" vertical="center" wrapText="1" readingOrder="2"/>
    </xf>
    <xf numFmtId="0" fontId="14" fillId="0" borderId="46" xfId="0" applyFont="1" applyBorder="1" applyAlignment="1">
      <alignment horizontal="center" vertical="center" wrapText="1" readingOrder="2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 readingOrder="2"/>
    </xf>
    <xf numFmtId="0" fontId="9" fillId="0" borderId="40" xfId="0" applyFont="1" applyBorder="1" applyAlignment="1">
      <alignment horizontal="center" vertical="center" wrapText="1" readingOrder="2"/>
    </xf>
    <xf numFmtId="0" fontId="10" fillId="0" borderId="40" xfId="0" applyFont="1" applyBorder="1" applyAlignment="1">
      <alignment horizontal="center" vertical="center" wrapText="1" readingOrder="2"/>
    </xf>
    <xf numFmtId="0" fontId="22" fillId="0" borderId="26" xfId="0" applyFont="1" applyBorder="1" applyAlignment="1">
      <alignment horizontal="center" vertical="center" wrapText="1" readingOrder="2"/>
    </xf>
    <xf numFmtId="0" fontId="31" fillId="0" borderId="26" xfId="0" applyFont="1" applyBorder="1" applyAlignment="1">
      <alignment horizontal="center" vertical="center" wrapText="1" readingOrder="2"/>
    </xf>
    <xf numFmtId="0" fontId="11" fillId="0" borderId="26" xfId="0" applyFont="1" applyBorder="1" applyAlignment="1">
      <alignment horizontal="center" vertical="center" wrapText="1" readingOrder="2"/>
    </xf>
    <xf numFmtId="0" fontId="24" fillId="0" borderId="71" xfId="0" applyFont="1" applyBorder="1" applyAlignment="1">
      <alignment horizontal="center" vertical="center" wrapText="1" readingOrder="2"/>
    </xf>
    <xf numFmtId="0" fontId="24" fillId="0" borderId="71" xfId="0" applyFont="1" applyBorder="1" applyAlignment="1">
      <alignment vertical="center" wrapText="1" readingOrder="2"/>
    </xf>
    <xf numFmtId="0" fontId="19" fillId="0" borderId="78" xfId="0" applyFont="1" applyBorder="1" applyAlignment="1">
      <alignment vertical="center" wrapText="1" readingOrder="2"/>
    </xf>
    <xf numFmtId="0" fontId="19" fillId="0" borderId="78" xfId="0" applyFont="1" applyBorder="1" applyAlignment="1">
      <alignment wrapText="1" readingOrder="2"/>
    </xf>
    <xf numFmtId="0" fontId="24" fillId="0" borderId="84" xfId="0" applyFont="1" applyBorder="1" applyAlignment="1">
      <alignment horizontal="right" vertical="center" wrapText="1" readingOrder="2"/>
    </xf>
    <xf numFmtId="0" fontId="11" fillId="8" borderId="43" xfId="0" applyFont="1" applyFill="1" applyBorder="1" applyAlignment="1">
      <alignment horizontal="center" vertical="center" wrapText="1" readingOrder="2"/>
    </xf>
    <xf numFmtId="0" fontId="22" fillId="0" borderId="43" xfId="0" applyFont="1" applyBorder="1" applyAlignment="1">
      <alignment horizontal="center" vertical="center" wrapText="1" readingOrder="2"/>
    </xf>
    <xf numFmtId="0" fontId="9" fillId="0" borderId="81" xfId="0" applyFont="1" applyBorder="1" applyAlignment="1">
      <alignment horizontal="center" vertical="center" wrapText="1" readingOrder="2"/>
    </xf>
    <xf numFmtId="0" fontId="4" fillId="0" borderId="8" xfId="0" applyFont="1" applyBorder="1" applyAlignment="1">
      <alignment horizontal="center" vertical="center" wrapText="1"/>
    </xf>
    <xf numFmtId="1" fontId="16" fillId="0" borderId="26" xfId="0" applyNumberFormat="1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 wrapText="1" readingOrder="2"/>
    </xf>
    <xf numFmtId="0" fontId="8" fillId="0" borderId="96" xfId="0" applyFont="1" applyBorder="1" applyAlignment="1">
      <alignment vertical="center" wrapText="1" readingOrder="2"/>
    </xf>
    <xf numFmtId="0" fontId="8" fillId="0" borderId="97" xfId="0" applyFont="1" applyBorder="1" applyAlignment="1">
      <alignment vertical="center" wrapText="1" readingOrder="2"/>
    </xf>
    <xf numFmtId="1" fontId="14" fillId="0" borderId="96" xfId="0" applyNumberFormat="1" applyFont="1" applyBorder="1" applyAlignment="1">
      <alignment horizontal="right" vertical="center" wrapText="1" readingOrder="2"/>
    </xf>
    <xf numFmtId="0" fontId="19" fillId="0" borderId="101" xfId="0" applyFont="1" applyBorder="1" applyAlignment="1">
      <alignment horizontal="center" vertical="center" wrapText="1" readingOrder="2"/>
    </xf>
    <xf numFmtId="0" fontId="19" fillId="0" borderId="101" xfId="0" applyFont="1" applyBorder="1" applyAlignment="1">
      <alignment horizontal="right" wrapText="1" readingOrder="2"/>
    </xf>
    <xf numFmtId="0" fontId="19" fillId="0" borderId="102" xfId="0" applyFont="1" applyBorder="1" applyAlignment="1">
      <alignment horizontal="right" wrapText="1" readingOrder="2"/>
    </xf>
    <xf numFmtId="0" fontId="13" fillId="0" borderId="42" xfId="0" applyFont="1" applyBorder="1" applyAlignment="1">
      <alignment horizontal="center" vertical="center" wrapText="1" readingOrder="2"/>
    </xf>
    <xf numFmtId="0" fontId="11" fillId="2" borderId="26" xfId="0" applyFont="1" applyFill="1" applyBorder="1" applyAlignment="1" applyProtection="1">
      <alignment horizontal="center" vertical="center" wrapText="1" readingOrder="2"/>
      <protection locked="0"/>
    </xf>
    <xf numFmtId="0" fontId="12" fillId="2" borderId="26" xfId="0" applyFont="1" applyFill="1" applyBorder="1" applyAlignment="1" applyProtection="1">
      <alignment horizontal="center" vertical="center" wrapText="1" readingOrder="2"/>
      <protection locked="0"/>
    </xf>
    <xf numFmtId="0" fontId="8" fillId="0" borderId="55" xfId="0" applyFont="1" applyBorder="1" applyAlignment="1">
      <alignment horizontal="center" vertical="center" wrapText="1" readingOrder="2"/>
    </xf>
    <xf numFmtId="0" fontId="24" fillId="0" borderId="26" xfId="0" applyFont="1" applyBorder="1" applyAlignment="1">
      <alignment horizontal="center" vertical="center" wrapText="1" readingOrder="2"/>
    </xf>
    <xf numFmtId="0" fontId="34" fillId="0" borderId="26" xfId="0" applyFont="1" applyBorder="1" applyAlignment="1">
      <alignment horizontal="center" vertical="center" wrapText="1" readingOrder="2"/>
    </xf>
    <xf numFmtId="49" fontId="4" fillId="0" borderId="31" xfId="0" applyNumberFormat="1" applyFont="1" applyBorder="1" applyAlignment="1">
      <alignment horizontal="center" vertical="center" wrapText="1"/>
    </xf>
    <xf numFmtId="0" fontId="8" fillId="0" borderId="35" xfId="0" applyFont="1" applyBorder="1" applyAlignment="1">
      <alignment vertical="center" wrapText="1" readingOrder="2"/>
    </xf>
    <xf numFmtId="0" fontId="8" fillId="0" borderId="56" xfId="0" applyFont="1" applyBorder="1" applyAlignment="1">
      <alignment vertical="center" wrapText="1" readingOrder="2"/>
    </xf>
    <xf numFmtId="0" fontId="19" fillId="0" borderId="95" xfId="0" applyFont="1" applyBorder="1" applyAlignment="1">
      <alignment horizontal="center" vertical="center" wrapText="1" readingOrder="2"/>
    </xf>
    <xf numFmtId="0" fontId="19" fillId="0" borderId="79" xfId="0" applyFont="1" applyBorder="1" applyAlignment="1">
      <alignment horizontal="center" vertical="center" readingOrder="2"/>
    </xf>
    <xf numFmtId="49" fontId="0" fillId="0" borderId="0" xfId="0" applyNumberFormat="1" applyAlignment="1">
      <alignment horizontal="center"/>
    </xf>
    <xf numFmtId="0" fontId="8" fillId="4" borderId="34" xfId="0" applyFont="1" applyFill="1" applyBorder="1" applyAlignment="1">
      <alignment horizontal="center" vertical="center" readingOrder="2"/>
    </xf>
    <xf numFmtId="0" fontId="0" fillId="0" borderId="0" xfId="0" applyAlignment="1">
      <alignment horizontal="center"/>
    </xf>
    <xf numFmtId="0" fontId="16" fillId="0" borderId="107" xfId="0" applyFont="1" applyBorder="1" applyAlignment="1">
      <alignment horizontal="center" vertical="center"/>
    </xf>
    <xf numFmtId="49" fontId="16" fillId="0" borderId="107" xfId="0" applyNumberFormat="1" applyFont="1" applyBorder="1" applyAlignment="1">
      <alignment horizontal="center" vertical="center"/>
    </xf>
    <xf numFmtId="0" fontId="7" fillId="11" borderId="44" xfId="0" applyFont="1" applyFill="1" applyBorder="1" applyAlignment="1">
      <alignment vertical="center" readingOrder="2"/>
    </xf>
    <xf numFmtId="0" fontId="7" fillId="11" borderId="23" xfId="0" applyFont="1" applyFill="1" applyBorder="1" applyAlignment="1">
      <alignment vertical="center" readingOrder="2"/>
    </xf>
    <xf numFmtId="0" fontId="7" fillId="11" borderId="45" xfId="0" applyFont="1" applyFill="1" applyBorder="1" applyAlignment="1">
      <alignment horizontal="center" vertical="center" readingOrder="2"/>
    </xf>
    <xf numFmtId="0" fontId="13" fillId="12" borderId="39" xfId="0" applyFont="1" applyFill="1" applyBorder="1" applyAlignment="1">
      <alignment horizontal="center" vertical="center" wrapText="1" readingOrder="1"/>
    </xf>
    <xf numFmtId="0" fontId="13" fillId="13" borderId="39" xfId="0" applyFont="1" applyFill="1" applyBorder="1" applyAlignment="1">
      <alignment horizontal="center" vertical="center" wrapText="1" readingOrder="1"/>
    </xf>
    <xf numFmtId="0" fontId="18" fillId="4" borderId="109" xfId="0" applyFont="1" applyFill="1" applyBorder="1" applyAlignment="1">
      <alignment horizontal="center" vertical="center" readingOrder="2"/>
    </xf>
    <xf numFmtId="1" fontId="14" fillId="4" borderId="110" xfId="0" applyNumberFormat="1" applyFont="1" applyFill="1" applyBorder="1" applyAlignment="1">
      <alignment vertical="center" readingOrder="2"/>
    </xf>
    <xf numFmtId="0" fontId="14" fillId="10" borderId="109" xfId="0" applyFont="1" applyFill="1" applyBorder="1" applyAlignment="1" applyProtection="1">
      <alignment horizontal="center" vertical="center" readingOrder="2"/>
      <protection locked="0"/>
    </xf>
    <xf numFmtId="0" fontId="14" fillId="10" borderId="109" xfId="0" applyFont="1" applyFill="1" applyBorder="1" applyAlignment="1">
      <alignment horizontal="right" vertical="center" readingOrder="2"/>
    </xf>
    <xf numFmtId="0" fontId="14" fillId="10" borderId="109" xfId="0" applyFont="1" applyFill="1" applyBorder="1" applyAlignment="1" applyProtection="1">
      <alignment horizontal="center" vertical="center" readingOrder="1"/>
      <protection locked="0"/>
    </xf>
    <xf numFmtId="0" fontId="14" fillId="4" borderId="39" xfId="0" applyFont="1" applyFill="1" applyBorder="1" applyAlignment="1">
      <alignment horizontal="right" vertical="center" readingOrder="2"/>
    </xf>
    <xf numFmtId="0" fontId="8" fillId="4" borderId="32" xfId="0" applyFont="1" applyFill="1" applyBorder="1" applyAlignment="1">
      <alignment horizontal="center" vertical="center" readingOrder="2"/>
    </xf>
    <xf numFmtId="0" fontId="8" fillId="4" borderId="33" xfId="0" applyFont="1" applyFill="1" applyBorder="1" applyAlignment="1">
      <alignment horizontal="center" vertical="center" readingOrder="2"/>
    </xf>
    <xf numFmtId="0" fontId="14" fillId="4" borderId="33" xfId="0" applyFont="1" applyFill="1" applyBorder="1" applyAlignment="1">
      <alignment horizontal="center" wrapText="1" readingOrder="2"/>
    </xf>
    <xf numFmtId="0" fontId="14" fillId="4" borderId="27" xfId="0" applyFont="1" applyFill="1" applyBorder="1" applyAlignment="1">
      <alignment horizontal="center" wrapText="1" readingOrder="2"/>
    </xf>
    <xf numFmtId="0" fontId="36" fillId="11" borderId="33" xfId="0" applyFont="1" applyFill="1" applyBorder="1" applyAlignment="1">
      <alignment horizontal="center" vertical="center" readingOrder="2"/>
    </xf>
    <xf numFmtId="0" fontId="7" fillId="11" borderId="33" xfId="0" applyFont="1" applyFill="1" applyBorder="1" applyAlignment="1">
      <alignment horizontal="center" vertical="center" readingOrder="2"/>
    </xf>
    <xf numFmtId="0" fontId="8" fillId="4" borderId="111" xfId="0" applyFont="1" applyFill="1" applyBorder="1" applyAlignment="1">
      <alignment horizontal="center" vertical="center" readingOrder="2"/>
    </xf>
    <xf numFmtId="0" fontId="8" fillId="4" borderId="39" xfId="0" applyFont="1" applyFill="1" applyBorder="1" applyAlignment="1">
      <alignment horizontal="center" vertical="center" readingOrder="2"/>
    </xf>
    <xf numFmtId="0" fontId="8" fillId="4" borderId="36" xfId="0" applyFont="1" applyFill="1" applyBorder="1" applyAlignment="1">
      <alignment horizontal="center" vertical="center" readingOrder="2"/>
    </xf>
    <xf numFmtId="0" fontId="8" fillId="4" borderId="35" xfId="0" applyFont="1" applyFill="1" applyBorder="1" applyAlignment="1">
      <alignment horizontal="center" vertical="center" readingOrder="2"/>
    </xf>
    <xf numFmtId="0" fontId="14" fillId="4" borderId="35" xfId="0" applyFont="1" applyFill="1" applyBorder="1" applyAlignment="1">
      <alignment horizontal="center" vertical="center" readingOrder="1"/>
    </xf>
    <xf numFmtId="0" fontId="36" fillId="11" borderId="44" xfId="0" applyFont="1" applyFill="1" applyBorder="1" applyAlignment="1">
      <alignment horizontal="center" vertical="center" readingOrder="2"/>
    </xf>
    <xf numFmtId="0" fontId="7" fillId="11" borderId="44" xfId="0" applyFont="1" applyFill="1" applyBorder="1" applyAlignment="1">
      <alignment horizontal="center" vertical="center" readingOrder="2"/>
    </xf>
    <xf numFmtId="0" fontId="8" fillId="10" borderId="22" xfId="0" applyFont="1" applyFill="1" applyBorder="1" applyAlignment="1" applyProtection="1">
      <alignment horizontal="center" vertical="center" wrapText="1" readingOrder="2"/>
      <protection locked="0"/>
    </xf>
    <xf numFmtId="0" fontId="8" fillId="10" borderId="23" xfId="0" applyFont="1" applyFill="1" applyBorder="1" applyAlignment="1" applyProtection="1">
      <alignment horizontal="center" vertical="center" wrapText="1" readingOrder="2"/>
      <protection locked="0"/>
    </xf>
    <xf numFmtId="0" fontId="8" fillId="10" borderId="24" xfId="0" applyFont="1" applyFill="1" applyBorder="1" applyAlignment="1" applyProtection="1">
      <alignment horizontal="center" vertical="center" wrapText="1" readingOrder="2"/>
      <protection locked="0"/>
    </xf>
    <xf numFmtId="0" fontId="13" fillId="4" borderId="43" xfId="0" applyFont="1" applyFill="1" applyBorder="1" applyAlignment="1">
      <alignment horizontal="center" vertical="center" wrapText="1" readingOrder="2"/>
    </xf>
    <xf numFmtId="0" fontId="13" fillId="4" borderId="35" xfId="0" applyFont="1" applyFill="1" applyBorder="1" applyAlignment="1">
      <alignment horizontal="center" vertical="center" wrapText="1" readingOrder="2"/>
    </xf>
    <xf numFmtId="0" fontId="13" fillId="4" borderId="37" xfId="0" applyFont="1" applyFill="1" applyBorder="1" applyAlignment="1">
      <alignment horizontal="center" vertical="center" wrapText="1" readingOrder="2"/>
    </xf>
    <xf numFmtId="0" fontId="13" fillId="12" borderId="35" xfId="0" applyFont="1" applyFill="1" applyBorder="1" applyAlignment="1">
      <alignment horizontal="center" vertical="center" wrapText="1" readingOrder="1"/>
    </xf>
    <xf numFmtId="0" fontId="13" fillId="12" borderId="35" xfId="0" applyFont="1" applyFill="1" applyBorder="1" applyAlignment="1">
      <alignment horizontal="center" vertical="center" readingOrder="1"/>
    </xf>
    <xf numFmtId="0" fontId="13" fillId="12" borderId="42" xfId="0" applyFont="1" applyFill="1" applyBorder="1" applyAlignment="1">
      <alignment horizontal="center" vertical="center" readingOrder="1"/>
    </xf>
    <xf numFmtId="0" fontId="13" fillId="12" borderId="43" xfId="0" applyFont="1" applyFill="1" applyBorder="1" applyAlignment="1">
      <alignment horizontal="center" vertical="center" wrapText="1" readingOrder="1"/>
    </xf>
    <xf numFmtId="0" fontId="13" fillId="12" borderId="37" xfId="0" applyFont="1" applyFill="1" applyBorder="1" applyAlignment="1">
      <alignment horizontal="center" vertical="center" readingOrder="1"/>
    </xf>
    <xf numFmtId="0" fontId="9" fillId="7" borderId="43" xfId="0" applyFont="1" applyFill="1" applyBorder="1" applyAlignment="1">
      <alignment horizontal="center" vertical="center" wrapText="1" readingOrder="2"/>
    </xf>
    <xf numFmtId="0" fontId="9" fillId="7" borderId="35" xfId="0" applyFont="1" applyFill="1" applyBorder="1" applyAlignment="1">
      <alignment horizontal="center" vertical="center" wrapText="1" readingOrder="2"/>
    </xf>
    <xf numFmtId="0" fontId="9" fillId="7" borderId="37" xfId="0" applyFont="1" applyFill="1" applyBorder="1" applyAlignment="1">
      <alignment horizontal="center" vertical="center" wrapText="1" readingOrder="2"/>
    </xf>
    <xf numFmtId="0" fontId="13" fillId="13" borderId="35" xfId="0" applyFont="1" applyFill="1" applyBorder="1" applyAlignment="1">
      <alignment horizontal="center" vertical="center" wrapText="1" readingOrder="1"/>
    </xf>
    <xf numFmtId="0" fontId="13" fillId="13" borderId="35" xfId="0" applyFont="1" applyFill="1" applyBorder="1" applyAlignment="1">
      <alignment horizontal="center" vertical="center" readingOrder="1"/>
    </xf>
    <xf numFmtId="0" fontId="13" fillId="13" borderId="42" xfId="0" applyFont="1" applyFill="1" applyBorder="1" applyAlignment="1">
      <alignment horizontal="center" vertical="center" readingOrder="1"/>
    </xf>
    <xf numFmtId="0" fontId="13" fillId="13" borderId="43" xfId="0" applyFont="1" applyFill="1" applyBorder="1" applyAlignment="1">
      <alignment horizontal="center" vertical="center" wrapText="1" readingOrder="1"/>
    </xf>
    <xf numFmtId="0" fontId="13" fillId="13" borderId="37" xfId="0" applyFont="1" applyFill="1" applyBorder="1" applyAlignment="1">
      <alignment horizontal="center" vertical="center" readingOrder="1"/>
    </xf>
    <xf numFmtId="0" fontId="35" fillId="0" borderId="0" xfId="0" applyFont="1" applyAlignment="1">
      <alignment horizontal="right"/>
    </xf>
    <xf numFmtId="0" fontId="16" fillId="0" borderId="107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108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 readingOrder="2"/>
    </xf>
    <xf numFmtId="0" fontId="9" fillId="0" borderId="56" xfId="0" applyFont="1" applyBorder="1" applyAlignment="1">
      <alignment horizontal="center" vertical="center" wrapText="1" readingOrder="2"/>
    </xf>
    <xf numFmtId="0" fontId="0" fillId="0" borderId="51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 wrapText="1" readingOrder="2"/>
    </xf>
    <xf numFmtId="0" fontId="0" fillId="0" borderId="70" xfId="0" applyBorder="1" applyAlignment="1">
      <alignment horizontal="center"/>
    </xf>
    <xf numFmtId="0" fontId="8" fillId="0" borderId="91" xfId="0" applyFont="1" applyBorder="1" applyAlignment="1">
      <alignment horizontal="right" vertical="center" wrapText="1" readingOrder="2"/>
    </xf>
    <xf numFmtId="0" fontId="8" fillId="0" borderId="35" xfId="0" applyFont="1" applyBorder="1" applyAlignment="1">
      <alignment horizontal="right" vertical="center" wrapText="1" readingOrder="2"/>
    </xf>
    <xf numFmtId="0" fontId="19" fillId="0" borderId="93" xfId="0" applyFont="1" applyBorder="1" applyAlignment="1">
      <alignment horizontal="center" vertical="center" wrapText="1" readingOrder="2"/>
    </xf>
    <xf numFmtId="0" fontId="19" fillId="0" borderId="83" xfId="0" applyFont="1" applyBorder="1" applyAlignment="1">
      <alignment horizontal="center" vertical="center" wrapText="1" readingOrder="2"/>
    </xf>
    <xf numFmtId="0" fontId="19" fillId="0" borderId="83" xfId="0" applyFont="1" applyBorder="1" applyAlignment="1">
      <alignment horizontal="right" vertical="center" wrapText="1" readingOrder="2"/>
    </xf>
    <xf numFmtId="0" fontId="19" fillId="0" borderId="94" xfId="0" applyFont="1" applyBorder="1" applyAlignment="1">
      <alignment horizontal="right" vertical="center" wrapText="1" readingOrder="2"/>
    </xf>
    <xf numFmtId="0" fontId="19" fillId="0" borderId="100" xfId="0" applyFont="1" applyBorder="1" applyAlignment="1">
      <alignment horizontal="right" wrapText="1" readingOrder="2"/>
    </xf>
    <xf numFmtId="0" fontId="19" fillId="0" borderId="101" xfId="0" applyFont="1" applyBorder="1" applyAlignment="1">
      <alignment horizontal="right" wrapText="1" readingOrder="2"/>
    </xf>
    <xf numFmtId="0" fontId="19" fillId="0" borderId="101" xfId="0" applyFont="1" applyBorder="1" applyAlignment="1">
      <alignment horizontal="center" wrapText="1" readingOrder="2"/>
    </xf>
    <xf numFmtId="0" fontId="9" fillId="0" borderId="42" xfId="0" applyFont="1" applyBorder="1" applyAlignment="1">
      <alignment horizontal="center" vertical="center" wrapText="1" readingOrder="2"/>
    </xf>
    <xf numFmtId="0" fontId="14" fillId="0" borderId="82" xfId="0" applyFont="1" applyBorder="1" applyAlignment="1">
      <alignment horizontal="center" wrapText="1"/>
    </xf>
    <xf numFmtId="0" fontId="14" fillId="0" borderId="95" xfId="0" applyFont="1" applyBorder="1" applyAlignment="1">
      <alignment horizontal="center" wrapText="1"/>
    </xf>
    <xf numFmtId="0" fontId="9" fillId="0" borderId="93" xfId="0" applyFont="1" applyBorder="1" applyAlignment="1">
      <alignment horizontal="center" vertical="center" wrapText="1" readingOrder="2"/>
    </xf>
    <xf numFmtId="0" fontId="9" fillId="0" borderId="83" xfId="0" applyFont="1" applyBorder="1" applyAlignment="1">
      <alignment horizontal="center" vertical="center" wrapText="1" readingOrder="2"/>
    </xf>
    <xf numFmtId="0" fontId="9" fillId="0" borderId="81" xfId="0" applyFont="1" applyBorder="1" applyAlignment="1">
      <alignment horizontal="center" vertical="center" wrapText="1" readingOrder="2"/>
    </xf>
    <xf numFmtId="0" fontId="7" fillId="0" borderId="72" xfId="0" applyFont="1" applyBorder="1" applyAlignment="1">
      <alignment horizontal="center" vertical="top" wrapText="1" readingOrder="2"/>
    </xf>
    <xf numFmtId="0" fontId="7" fillId="0" borderId="74" xfId="0" applyFont="1" applyBorder="1" applyAlignment="1">
      <alignment horizontal="center" vertical="top" wrapText="1" readingOrder="2"/>
    </xf>
    <xf numFmtId="0" fontId="7" fillId="0" borderId="73" xfId="0" applyFont="1" applyBorder="1" applyAlignment="1">
      <alignment horizontal="center" vertical="top" wrapText="1" readingOrder="2"/>
    </xf>
    <xf numFmtId="0" fontId="7" fillId="0" borderId="99" xfId="0" applyFont="1" applyBorder="1" applyAlignment="1">
      <alignment horizontal="center" vertical="top" wrapText="1" readingOrder="2"/>
    </xf>
    <xf numFmtId="0" fontId="7" fillId="0" borderId="0" xfId="0" applyFont="1" applyAlignment="1">
      <alignment horizontal="center" vertical="top" wrapText="1" readingOrder="2"/>
    </xf>
    <xf numFmtId="0" fontId="7" fillId="0" borderId="98" xfId="0" applyFont="1" applyBorder="1" applyAlignment="1">
      <alignment horizontal="center" vertical="top" wrapText="1" readingOrder="2"/>
    </xf>
    <xf numFmtId="0" fontId="7" fillId="0" borderId="105" xfId="0" applyFont="1" applyBorder="1" applyAlignment="1">
      <alignment horizontal="center" vertical="top" wrapText="1" readingOrder="2"/>
    </xf>
    <xf numFmtId="0" fontId="7" fillId="0" borderId="51" xfId="0" applyFont="1" applyBorder="1" applyAlignment="1">
      <alignment horizontal="center" vertical="top" wrapText="1" readingOrder="2"/>
    </xf>
    <xf numFmtId="0" fontId="7" fillId="0" borderId="106" xfId="0" applyFont="1" applyBorder="1" applyAlignment="1">
      <alignment horizontal="center" vertical="top" wrapText="1" readingOrder="2"/>
    </xf>
    <xf numFmtId="0" fontId="24" fillId="0" borderId="84" xfId="0" applyFont="1" applyBorder="1" applyAlignment="1">
      <alignment horizontal="right" vertical="center" wrapText="1" readingOrder="2"/>
    </xf>
    <xf numFmtId="0" fontId="24" fillId="0" borderId="86" xfId="0" applyFont="1" applyBorder="1" applyAlignment="1">
      <alignment horizontal="right" vertical="center" wrapText="1" readingOrder="2"/>
    </xf>
    <xf numFmtId="0" fontId="9" fillId="0" borderId="88" xfId="0" applyFont="1" applyBorder="1" applyAlignment="1">
      <alignment horizontal="center" vertical="center" wrapText="1" readingOrder="2"/>
    </xf>
    <xf numFmtId="0" fontId="9" fillId="0" borderId="89" xfId="0" applyFont="1" applyBorder="1" applyAlignment="1">
      <alignment horizontal="center" vertical="center" wrapText="1" readingOrder="2"/>
    </xf>
    <xf numFmtId="0" fontId="21" fillId="0" borderId="35" xfId="0" applyFont="1" applyBorder="1" applyAlignment="1">
      <alignment horizontal="center" vertical="center" wrapText="1" readingOrder="2"/>
    </xf>
    <xf numFmtId="0" fontId="21" fillId="0" borderId="56" xfId="0" applyFont="1" applyBorder="1" applyAlignment="1">
      <alignment horizontal="center" vertical="center" wrapText="1" readingOrder="2"/>
    </xf>
    <xf numFmtId="0" fontId="8" fillId="0" borderId="91" xfId="0" applyFont="1" applyBorder="1" applyAlignment="1">
      <alignment horizontal="center" vertical="center" wrapText="1" readingOrder="2"/>
    </xf>
    <xf numFmtId="0" fontId="8" fillId="0" borderId="42" xfId="0" applyFont="1" applyBorder="1" applyAlignment="1">
      <alignment horizontal="center" vertical="center" wrapText="1" readingOrder="2"/>
    </xf>
    <xf numFmtId="0" fontId="9" fillId="0" borderId="94" xfId="0" applyFont="1" applyBorder="1" applyAlignment="1">
      <alignment horizontal="center" vertical="center" wrapText="1" readingOrder="2"/>
    </xf>
    <xf numFmtId="0" fontId="9" fillId="0" borderId="90" xfId="0" applyFont="1" applyBorder="1" applyAlignment="1">
      <alignment horizontal="center" vertical="center" wrapText="1" readingOrder="2"/>
    </xf>
    <xf numFmtId="0" fontId="30" fillId="0" borderId="91" xfId="0" applyFont="1" applyBorder="1" applyAlignment="1">
      <alignment horizontal="center" vertical="center" wrapText="1" readingOrder="2"/>
    </xf>
    <xf numFmtId="0" fontId="30" fillId="0" borderId="42" xfId="0" applyFont="1" applyBorder="1" applyAlignment="1">
      <alignment horizontal="center" vertical="center" wrapText="1" readingOrder="2"/>
    </xf>
    <xf numFmtId="0" fontId="27" fillId="0" borderId="48" xfId="0" applyFont="1" applyBorder="1" applyAlignment="1">
      <alignment horizontal="right" vertical="center" wrapText="1" readingOrder="2"/>
    </xf>
    <xf numFmtId="0" fontId="27" fillId="0" borderId="33" xfId="0" applyFont="1" applyBorder="1" applyAlignment="1">
      <alignment horizontal="right" vertical="center" wrapText="1" readingOrder="2"/>
    </xf>
    <xf numFmtId="0" fontId="27" fillId="0" borderId="47" xfId="0" applyFont="1" applyBorder="1" applyAlignment="1">
      <alignment horizontal="right" vertical="center" wrapText="1" readingOrder="2"/>
    </xf>
    <xf numFmtId="0" fontId="11" fillId="9" borderId="43" xfId="0" applyFont="1" applyFill="1" applyBorder="1" applyAlignment="1">
      <alignment horizontal="center" vertical="center" wrapText="1" readingOrder="2"/>
    </xf>
    <xf numFmtId="0" fontId="11" fillId="9" borderId="42" xfId="0" applyFont="1" applyFill="1" applyBorder="1" applyAlignment="1">
      <alignment horizontal="center" vertical="center" wrapText="1" readingOrder="2"/>
    </xf>
    <xf numFmtId="0" fontId="22" fillId="0" borderId="43" xfId="0" applyFont="1" applyBorder="1" applyAlignment="1">
      <alignment horizontal="center" vertical="center" wrapText="1" readingOrder="2"/>
    </xf>
    <xf numFmtId="0" fontId="22" fillId="0" borderId="56" xfId="0" applyFont="1" applyBorder="1" applyAlignment="1">
      <alignment horizontal="center" vertical="center" wrapText="1" readingOrder="2"/>
    </xf>
    <xf numFmtId="0" fontId="22" fillId="0" borderId="42" xfId="0" applyFont="1" applyBorder="1" applyAlignment="1">
      <alignment horizontal="center" vertical="center" wrapText="1" readingOrder="2"/>
    </xf>
    <xf numFmtId="0" fontId="32" fillId="0" borderId="87" xfId="0" applyFont="1" applyBorder="1" applyAlignment="1">
      <alignment horizontal="right" vertical="center" wrapText="1" readingOrder="2"/>
    </xf>
    <xf numFmtId="0" fontId="32" fillId="0" borderId="85" xfId="0" applyFont="1" applyBorder="1" applyAlignment="1">
      <alignment horizontal="right" vertical="center" wrapText="1" readingOrder="2"/>
    </xf>
    <xf numFmtId="0" fontId="32" fillId="0" borderId="90" xfId="0" applyFont="1" applyBorder="1" applyAlignment="1">
      <alignment horizontal="right" vertical="center" wrapText="1" readingOrder="2"/>
    </xf>
    <xf numFmtId="0" fontId="27" fillId="0" borderId="53" xfId="0" applyFont="1" applyBorder="1" applyAlignment="1">
      <alignment horizontal="center" vertical="center" wrapText="1" readingOrder="2"/>
    </xf>
    <xf numFmtId="0" fontId="27" fillId="0" borderId="52" xfId="0" applyFont="1" applyBorder="1" applyAlignment="1">
      <alignment horizontal="center" vertical="center" wrapText="1" readingOrder="2"/>
    </xf>
    <xf numFmtId="0" fontId="27" fillId="0" borderId="54" xfId="0" applyFont="1" applyBorder="1" applyAlignment="1">
      <alignment horizontal="center" vertical="center" wrapText="1" readingOrder="2"/>
    </xf>
    <xf numFmtId="0" fontId="19" fillId="0" borderId="50" xfId="0" applyFont="1" applyBorder="1" applyAlignment="1">
      <alignment horizontal="right" vertical="center" wrapText="1" readingOrder="2"/>
    </xf>
    <xf numFmtId="0" fontId="19" fillId="0" borderId="0" xfId="0" applyFont="1" applyAlignment="1">
      <alignment horizontal="right" vertical="center" wrapText="1" readingOrder="2"/>
    </xf>
    <xf numFmtId="0" fontId="19" fillId="0" borderId="98" xfId="0" applyFont="1" applyBorder="1" applyAlignment="1">
      <alignment horizontal="right" vertical="center" wrapText="1" readingOrder="2"/>
    </xf>
    <xf numFmtId="0" fontId="19" fillId="0" borderId="92" xfId="0" applyFont="1" applyBorder="1" applyAlignment="1">
      <alignment horizontal="right" vertical="center" wrapText="1" readingOrder="2"/>
    </xf>
    <xf numFmtId="0" fontId="19" fillId="0" borderId="39" xfId="0" applyFont="1" applyBorder="1" applyAlignment="1">
      <alignment horizontal="right" vertical="center" wrapText="1" readingOrder="2"/>
    </xf>
    <xf numFmtId="0" fontId="19" fillId="0" borderId="60" xfId="0" applyFont="1" applyBorder="1" applyAlignment="1">
      <alignment horizontal="right" vertical="center" wrapText="1" readingOrder="2"/>
    </xf>
    <xf numFmtId="0" fontId="19" fillId="0" borderId="99" xfId="0" applyFont="1" applyBorder="1" applyAlignment="1">
      <alignment horizontal="right" vertical="center" wrapText="1" readingOrder="2"/>
    </xf>
    <xf numFmtId="0" fontId="19" fillId="0" borderId="49" xfId="0" applyFont="1" applyBorder="1" applyAlignment="1">
      <alignment horizontal="right" vertical="center" wrapText="1" readingOrder="2"/>
    </xf>
    <xf numFmtId="0" fontId="19" fillId="0" borderId="58" xfId="0" applyFont="1" applyBorder="1" applyAlignment="1">
      <alignment horizontal="right" vertical="center" wrapText="1" readingOrder="2"/>
    </xf>
    <xf numFmtId="0" fontId="19" fillId="0" borderId="59" xfId="0" applyFont="1" applyBorder="1" applyAlignment="1">
      <alignment horizontal="right" vertical="center" wrapText="1" readingOrder="2"/>
    </xf>
    <xf numFmtId="0" fontId="29" fillId="0" borderId="91" xfId="0" applyFont="1" applyBorder="1" applyAlignment="1">
      <alignment horizontal="center" vertical="center" wrapText="1" readingOrder="2"/>
    </xf>
    <xf numFmtId="0" fontId="29" fillId="0" borderId="42" xfId="0" applyFont="1" applyBorder="1" applyAlignment="1">
      <alignment horizontal="center" vertical="center" wrapText="1" readingOrder="2"/>
    </xf>
    <xf numFmtId="0" fontId="28" fillId="0" borderId="67" xfId="0" applyFont="1" applyBorder="1" applyAlignment="1">
      <alignment horizontal="right" vertical="center" wrapText="1" readingOrder="2"/>
    </xf>
    <xf numFmtId="0" fontId="28" fillId="0" borderId="68" xfId="0" applyFont="1" applyBorder="1" applyAlignment="1">
      <alignment horizontal="right" vertical="center" wrapText="1" readingOrder="2"/>
    </xf>
    <xf numFmtId="0" fontId="28" fillId="0" borderId="69" xfId="0" applyFont="1" applyBorder="1" applyAlignment="1">
      <alignment horizontal="right" vertical="center" wrapText="1" readingOrder="2"/>
    </xf>
    <xf numFmtId="0" fontId="28" fillId="0" borderId="64" xfId="0" applyFont="1" applyBorder="1" applyAlignment="1">
      <alignment horizontal="right" vertical="center" wrapText="1" readingOrder="2"/>
    </xf>
    <xf numFmtId="0" fontId="28" fillId="0" borderId="65" xfId="0" applyFont="1" applyBorder="1" applyAlignment="1">
      <alignment horizontal="right" vertical="center" wrapText="1" readingOrder="2"/>
    </xf>
    <xf numFmtId="0" fontId="28" fillId="0" borderId="66" xfId="0" applyFont="1" applyBorder="1" applyAlignment="1">
      <alignment horizontal="right" vertical="center" wrapText="1" readingOrder="2"/>
    </xf>
    <xf numFmtId="0" fontId="27" fillId="0" borderId="67" xfId="0" applyFont="1" applyBorder="1" applyAlignment="1">
      <alignment horizontal="right" vertical="center" wrapText="1" readingOrder="2"/>
    </xf>
    <xf numFmtId="0" fontId="27" fillId="0" borderId="68" xfId="0" applyFont="1" applyBorder="1" applyAlignment="1">
      <alignment horizontal="right" vertical="center" wrapText="1" readingOrder="2"/>
    </xf>
    <xf numFmtId="0" fontId="27" fillId="0" borderId="69" xfId="0" applyFont="1" applyBorder="1" applyAlignment="1">
      <alignment horizontal="right" vertical="center" wrapText="1" readingOrder="2"/>
    </xf>
    <xf numFmtId="0" fontId="19" fillId="0" borderId="64" xfId="0" applyFont="1" applyBorder="1" applyAlignment="1">
      <alignment horizontal="right" vertical="center" wrapText="1" readingOrder="2"/>
    </xf>
    <xf numFmtId="0" fontId="19" fillId="0" borderId="65" xfId="0" applyFont="1" applyBorder="1" applyAlignment="1">
      <alignment horizontal="right" vertical="center" wrapText="1" readingOrder="2"/>
    </xf>
    <xf numFmtId="0" fontId="19" fillId="0" borderId="66" xfId="0" applyFont="1" applyBorder="1" applyAlignment="1">
      <alignment horizontal="right" vertical="center" wrapText="1" readingOrder="2"/>
    </xf>
    <xf numFmtId="0" fontId="19" fillId="0" borderId="61" xfId="0" applyFont="1" applyBorder="1" applyAlignment="1">
      <alignment horizontal="right" wrapText="1" readingOrder="2"/>
    </xf>
    <xf numFmtId="0" fontId="19" fillId="0" borderId="62" xfId="0" applyFont="1" applyBorder="1" applyAlignment="1">
      <alignment horizontal="right" wrapText="1" readingOrder="2"/>
    </xf>
    <xf numFmtId="0" fontId="19" fillId="0" borderId="63" xfId="0" applyFont="1" applyBorder="1" applyAlignment="1">
      <alignment horizontal="right" wrapText="1" readingOrder="2"/>
    </xf>
    <xf numFmtId="0" fontId="31" fillId="0" borderId="43" xfId="0" applyFont="1" applyBorder="1" applyAlignment="1">
      <alignment horizontal="center" vertical="center" wrapText="1" readingOrder="2"/>
    </xf>
    <xf numFmtId="0" fontId="31" fillId="0" borderId="42" xfId="0" applyFont="1" applyBorder="1" applyAlignment="1">
      <alignment horizontal="center" vertical="center" wrapText="1" readingOrder="2"/>
    </xf>
    <xf numFmtId="0" fontId="11" fillId="8" borderId="43" xfId="0" applyFont="1" applyFill="1" applyBorder="1" applyAlignment="1">
      <alignment horizontal="center" vertical="center" wrapText="1" readingOrder="2"/>
    </xf>
    <xf numFmtId="0" fontId="11" fillId="8" borderId="42" xfId="0" applyFont="1" applyFill="1" applyBorder="1" applyAlignment="1">
      <alignment horizontal="center" vertical="center" wrapText="1" readingOrder="2"/>
    </xf>
    <xf numFmtId="0" fontId="31" fillId="0" borderId="56" xfId="0" applyFont="1" applyBorder="1" applyAlignment="1">
      <alignment horizontal="center" vertical="center" wrapText="1" readingOrder="2"/>
    </xf>
    <xf numFmtId="0" fontId="19" fillId="0" borderId="103" xfId="0" applyFont="1" applyBorder="1" applyAlignment="1">
      <alignment horizontal="center" wrapText="1" readingOrder="2"/>
    </xf>
    <xf numFmtId="0" fontId="19" fillId="0" borderId="104" xfId="0" applyFont="1" applyBorder="1" applyAlignment="1">
      <alignment horizontal="center" wrapText="1" readingOrder="2"/>
    </xf>
    <xf numFmtId="0" fontId="8" fillId="0" borderId="35" xfId="0" applyFont="1" applyBorder="1" applyAlignment="1">
      <alignment horizontal="center" vertical="center" wrapText="1" readingOrder="2"/>
    </xf>
    <xf numFmtId="0" fontId="7" fillId="0" borderId="53" xfId="0" applyFont="1" applyBorder="1" applyAlignment="1">
      <alignment horizontal="right" vertical="center" wrapText="1" readingOrder="2"/>
    </xf>
    <xf numFmtId="0" fontId="7" fillId="0" borderId="52" xfId="0" applyFont="1" applyBorder="1" applyAlignment="1">
      <alignment horizontal="right" vertical="center" wrapText="1" readingOrder="2"/>
    </xf>
    <xf numFmtId="0" fontId="7" fillId="0" borderId="54" xfId="0" applyFont="1" applyBorder="1" applyAlignment="1">
      <alignment horizontal="right" vertical="center" wrapText="1" readingOrder="2"/>
    </xf>
    <xf numFmtId="0" fontId="24" fillId="0" borderId="90" xfId="0" applyFont="1" applyBorder="1" applyAlignment="1">
      <alignment horizontal="right" vertical="center" wrapText="1" readingOrder="2"/>
    </xf>
    <xf numFmtId="0" fontId="27" fillId="0" borderId="75" xfId="0" applyFont="1" applyBorder="1" applyAlignment="1">
      <alignment horizontal="right" wrapText="1" readingOrder="2"/>
    </xf>
    <xf numFmtId="0" fontId="27" fillId="0" borderId="76" xfId="0" applyFont="1" applyBorder="1" applyAlignment="1">
      <alignment horizontal="right" wrapText="1" readingOrder="2"/>
    </xf>
    <xf numFmtId="0" fontId="27" fillId="0" borderId="77" xfId="0" applyFont="1" applyBorder="1" applyAlignment="1">
      <alignment horizontal="right" wrapText="1" readingOrder="2"/>
    </xf>
    <xf numFmtId="0" fontId="23" fillId="0" borderId="87" xfId="0" applyFont="1" applyBorder="1" applyAlignment="1">
      <alignment horizontal="center" vertical="center" wrapText="1" readingOrder="2"/>
    </xf>
    <xf numFmtId="0" fontId="23" fillId="0" borderId="86" xfId="0" applyFont="1" applyBorder="1" applyAlignment="1">
      <alignment horizontal="center" vertical="center" wrapText="1" readingOrder="2"/>
    </xf>
    <xf numFmtId="0" fontId="24" fillId="0" borderId="85" xfId="0" applyFont="1" applyBorder="1" applyAlignment="1">
      <alignment horizontal="right" vertical="center" wrapText="1" readingOrder="2"/>
    </xf>
    <xf numFmtId="0" fontId="22" fillId="0" borderId="91" xfId="0" applyFont="1" applyBorder="1" applyAlignment="1">
      <alignment horizontal="center" vertical="center" wrapText="1" readingOrder="2"/>
    </xf>
    <xf numFmtId="0" fontId="22" fillId="0" borderId="35" xfId="0" applyFont="1" applyBorder="1" applyAlignment="1">
      <alignment horizontal="center" vertical="center" wrapText="1" readingOrder="2"/>
    </xf>
    <xf numFmtId="0" fontId="21" fillId="0" borderId="43" xfId="0" applyFont="1" applyBorder="1" applyAlignment="1">
      <alignment horizontal="center" vertical="center" wrapText="1" readingOrder="2"/>
    </xf>
  </cellXfs>
  <cellStyles count="3">
    <cellStyle name="Normal" xfId="0" builtinId="0"/>
    <cellStyle name="Normal 2" xfId="2" xr:uid="{00000000-0005-0000-0000-000001000000}"/>
    <cellStyle name="Output 2" xfId="1" xr:uid="{00000000-0005-0000-0000-000002000000}"/>
  </cellStyles>
  <dxfs count="105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theme="8" tint="0.59996337778862885"/>
        </patternFill>
      </fill>
    </dxf>
    <dxf>
      <fill>
        <patternFill patternType="lightGray">
          <fgColor rgb="FFFF0000"/>
        </patternFill>
      </fill>
    </dxf>
    <dxf>
      <font>
        <strike/>
        <color rgb="FFC00000"/>
      </font>
      <fill>
        <patternFill patternType="solid">
          <f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8" tint="0.59996337778862885"/>
        </patternFill>
      </fill>
    </dxf>
    <dxf>
      <fill>
        <patternFill patternType="lightGray">
          <fgColor rgb="FFFF0000"/>
        </patternFill>
      </fill>
    </dxf>
    <dxf>
      <font>
        <strike/>
        <color rgb="FFC00000"/>
      </font>
      <fill>
        <patternFill patternType="solid">
          <f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fgColor theme="8" tint="0.59996337778862885"/>
        </patternFill>
      </fill>
    </dxf>
    <dxf>
      <fill>
        <patternFill patternType="lightGray">
          <fgColor rgb="FFFF0000"/>
        </patternFill>
      </fill>
    </dxf>
    <dxf>
      <font>
        <strike/>
        <color rgb="FFC00000"/>
      </font>
      <fill>
        <patternFill patternType="solid">
          <f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FF"/>
      <color rgb="FF3399FF"/>
      <color rgb="FFFFCCFF"/>
      <color rgb="FFCCFFFF"/>
      <color rgb="FFFF3300"/>
      <color rgb="FFFF45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105832</xdr:colOff>
      <xdr:row>0</xdr:row>
      <xdr:rowOff>27518</xdr:rowOff>
    </xdr:from>
    <xdr:to>
      <xdr:col>10</xdr:col>
      <xdr:colOff>529167</xdr:colOff>
      <xdr:row>0</xdr:row>
      <xdr:rowOff>455892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3820499" y="27518"/>
          <a:ext cx="1016002" cy="428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243417</xdr:colOff>
      <xdr:row>0</xdr:row>
      <xdr:rowOff>42338</xdr:rowOff>
    </xdr:from>
    <xdr:to>
      <xdr:col>2</xdr:col>
      <xdr:colOff>1058</xdr:colOff>
      <xdr:row>0</xdr:row>
      <xdr:rowOff>437177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71101834" y="42338"/>
          <a:ext cx="1026582" cy="394839"/>
        </a:xfrm>
        <a:prstGeom prst="rect">
          <a:avLst/>
        </a:prstGeom>
      </xdr:spPr>
    </xdr:pic>
    <xdr:clientData/>
  </xdr:twoCellAnchor>
  <xdr:twoCellAnchor editAs="oneCell">
    <xdr:from>
      <xdr:col>11</xdr:col>
      <xdr:colOff>3176</xdr:colOff>
      <xdr:row>0</xdr:row>
      <xdr:rowOff>1</xdr:rowOff>
    </xdr:from>
    <xdr:to>
      <xdr:col>18</xdr:col>
      <xdr:colOff>454811</xdr:colOff>
      <xdr:row>18</xdr:row>
      <xdr:rowOff>107157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7989355" y="1"/>
          <a:ext cx="5394052" cy="49754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71120</xdr:colOff>
      <xdr:row>5</xdr:row>
      <xdr:rowOff>85725</xdr:rowOff>
    </xdr:from>
    <xdr:to>
      <xdr:col>5</xdr:col>
      <xdr:colOff>161925</xdr:colOff>
      <xdr:row>5</xdr:row>
      <xdr:rowOff>176530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9983638275" y="1057275"/>
          <a:ext cx="90805" cy="90805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674687</xdr:colOff>
      <xdr:row>49</xdr:row>
      <xdr:rowOff>73025</xdr:rowOff>
    </xdr:from>
    <xdr:to>
      <xdr:col>6</xdr:col>
      <xdr:colOff>106362</xdr:colOff>
      <xdr:row>49</xdr:row>
      <xdr:rowOff>187325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11178957513" y="11296650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 editAs="oneCell">
    <xdr:from>
      <xdr:col>11</xdr:col>
      <xdr:colOff>495300</xdr:colOff>
      <xdr:row>1</xdr:row>
      <xdr:rowOff>28575</xdr:rowOff>
    </xdr:from>
    <xdr:to>
      <xdr:col>12</xdr:col>
      <xdr:colOff>568960</xdr:colOff>
      <xdr:row>1</xdr:row>
      <xdr:rowOff>301625</xdr:rowOff>
    </xdr:to>
    <xdr:pic>
      <xdr:nvPicPr>
        <xdr:cNvPr id="17" name="Picture 16" descr="TFC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79230740" y="228600"/>
          <a:ext cx="68326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628650</xdr:colOff>
      <xdr:row>5</xdr:row>
      <xdr:rowOff>76200</xdr:rowOff>
    </xdr:from>
    <xdr:to>
      <xdr:col>3</xdr:col>
      <xdr:colOff>719455</xdr:colOff>
      <xdr:row>5</xdr:row>
      <xdr:rowOff>167005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Arrowheads="1"/>
        </xdr:cNvSpPr>
      </xdr:nvSpPr>
      <xdr:spPr bwMode="auto">
        <a:xfrm>
          <a:off x="9987157445" y="1047750"/>
          <a:ext cx="90805" cy="90805"/>
        </a:xfrm>
        <a:prstGeom prst="rect">
          <a:avLst/>
        </a:prstGeom>
        <a:solidFill>
          <a:schemeClr val="bg1">
            <a:lumMod val="100000"/>
            <a:lumOff val="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361950</xdr:colOff>
      <xdr:row>5</xdr:row>
      <xdr:rowOff>85725</xdr:rowOff>
    </xdr:from>
    <xdr:to>
      <xdr:col>9</xdr:col>
      <xdr:colOff>452755</xdr:colOff>
      <xdr:row>5</xdr:row>
      <xdr:rowOff>176530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Arrowheads="1"/>
        </xdr:cNvSpPr>
      </xdr:nvSpPr>
      <xdr:spPr bwMode="auto">
        <a:xfrm>
          <a:off x="9981128120" y="1171575"/>
          <a:ext cx="90805" cy="90805"/>
        </a:xfrm>
        <a:prstGeom prst="rect">
          <a:avLst/>
        </a:prstGeom>
        <a:solidFill>
          <a:schemeClr val="bg1">
            <a:lumMod val="100000"/>
            <a:lumOff val="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633413</xdr:colOff>
      <xdr:row>55</xdr:row>
      <xdr:rowOff>47625</xdr:rowOff>
    </xdr:from>
    <xdr:to>
      <xdr:col>7</xdr:col>
      <xdr:colOff>747713</xdr:colOff>
      <xdr:row>55</xdr:row>
      <xdr:rowOff>161925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Arrowheads="1"/>
        </xdr:cNvSpPr>
      </xdr:nvSpPr>
      <xdr:spPr bwMode="auto">
        <a:xfrm>
          <a:off x="11177998662" y="12739688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530225</xdr:colOff>
      <xdr:row>56</xdr:row>
      <xdr:rowOff>34925</xdr:rowOff>
    </xdr:from>
    <xdr:to>
      <xdr:col>9</xdr:col>
      <xdr:colOff>644525</xdr:colOff>
      <xdr:row>56</xdr:row>
      <xdr:rowOff>149225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ChangeArrowheads="1"/>
        </xdr:cNvSpPr>
      </xdr:nvSpPr>
      <xdr:spPr bwMode="auto">
        <a:xfrm>
          <a:off x="11229108225" y="12925425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209549</xdr:colOff>
      <xdr:row>56</xdr:row>
      <xdr:rowOff>53974</xdr:rowOff>
    </xdr:from>
    <xdr:to>
      <xdr:col>11</xdr:col>
      <xdr:colOff>304799</xdr:colOff>
      <xdr:row>56</xdr:row>
      <xdr:rowOff>144779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>
          <a:spLocks noChangeArrowheads="1"/>
        </xdr:cNvSpPr>
      </xdr:nvSpPr>
      <xdr:spPr bwMode="auto">
        <a:xfrm>
          <a:off x="11228177951" y="12944474"/>
          <a:ext cx="95250" cy="90805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520699</xdr:colOff>
      <xdr:row>55</xdr:row>
      <xdr:rowOff>52386</xdr:rowOff>
    </xdr:from>
    <xdr:to>
      <xdr:col>9</xdr:col>
      <xdr:colOff>615949</xdr:colOff>
      <xdr:row>55</xdr:row>
      <xdr:rowOff>143191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rrowheads="1"/>
        </xdr:cNvSpPr>
      </xdr:nvSpPr>
      <xdr:spPr bwMode="auto">
        <a:xfrm>
          <a:off x="11177162051" y="12744449"/>
          <a:ext cx="95250" cy="90805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528955</xdr:colOff>
      <xdr:row>5</xdr:row>
      <xdr:rowOff>76200</xdr:rowOff>
    </xdr:from>
    <xdr:to>
      <xdr:col>7</xdr:col>
      <xdr:colOff>619760</xdr:colOff>
      <xdr:row>5</xdr:row>
      <xdr:rowOff>167005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Arrowheads="1"/>
        </xdr:cNvSpPr>
      </xdr:nvSpPr>
      <xdr:spPr bwMode="auto">
        <a:xfrm>
          <a:off x="9981808840" y="1162050"/>
          <a:ext cx="90805" cy="90805"/>
        </a:xfrm>
        <a:prstGeom prst="rect">
          <a:avLst/>
        </a:prstGeom>
        <a:solidFill>
          <a:schemeClr val="bg1">
            <a:lumMod val="100000"/>
            <a:lumOff val="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1206500</xdr:colOff>
      <xdr:row>50</xdr:row>
      <xdr:rowOff>50800</xdr:rowOff>
    </xdr:from>
    <xdr:to>
      <xdr:col>5</xdr:col>
      <xdr:colOff>88900</xdr:colOff>
      <xdr:row>50</xdr:row>
      <xdr:rowOff>165100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>
          <a:spLocks noChangeArrowheads="1"/>
        </xdr:cNvSpPr>
      </xdr:nvSpPr>
      <xdr:spPr bwMode="auto">
        <a:xfrm>
          <a:off x="11231645050" y="11537950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138112</xdr:colOff>
      <xdr:row>49</xdr:row>
      <xdr:rowOff>74612</xdr:rowOff>
    </xdr:from>
    <xdr:to>
      <xdr:col>5</xdr:col>
      <xdr:colOff>252412</xdr:colOff>
      <xdr:row>49</xdr:row>
      <xdr:rowOff>188912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>
          <a:spLocks noChangeArrowheads="1"/>
        </xdr:cNvSpPr>
      </xdr:nvSpPr>
      <xdr:spPr bwMode="auto">
        <a:xfrm>
          <a:off x="11179494088" y="11298237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895350</xdr:colOff>
      <xdr:row>50</xdr:row>
      <xdr:rowOff>63500</xdr:rowOff>
    </xdr:from>
    <xdr:to>
      <xdr:col>4</xdr:col>
      <xdr:colOff>76200</xdr:colOff>
      <xdr:row>50</xdr:row>
      <xdr:rowOff>177800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>
          <a:spLocks noChangeArrowheads="1"/>
        </xdr:cNvSpPr>
      </xdr:nvSpPr>
      <xdr:spPr bwMode="auto">
        <a:xfrm>
          <a:off x="11232889650" y="11550650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7"/>
  <sheetViews>
    <sheetView rightToLeft="1" tabSelected="1" view="pageBreakPreview" topLeftCell="A7" zoomScaleNormal="100" zoomScaleSheetLayoutView="100" workbookViewId="0">
      <selection activeCell="F3" sqref="F3"/>
    </sheetView>
  </sheetViews>
  <sheetFormatPr defaultRowHeight="15"/>
  <cols>
    <col min="1" max="1" width="4.625" bestFit="1" customWidth="1"/>
    <col min="2" max="2" width="12.25" customWidth="1"/>
    <col min="3" max="3" width="9" customWidth="1"/>
    <col min="4" max="4" width="38.625" customWidth="1"/>
    <col min="5" max="5" width="13" customWidth="1"/>
    <col min="6" max="6" width="14" customWidth="1"/>
    <col min="7" max="7" width="6" customWidth="1"/>
    <col min="8" max="8" width="3.125" customWidth="1"/>
    <col min="9" max="9" width="1.875" customWidth="1"/>
    <col min="10" max="10" width="2.625" customWidth="1"/>
    <col min="11" max="11" width="12.625" style="113" customWidth="1"/>
    <col min="12" max="12" width="10.625" customWidth="1"/>
  </cols>
  <sheetData>
    <row r="1" spans="1:11" ht="36.75" customHeight="1" thickBot="1">
      <c r="A1" s="131"/>
      <c r="B1" s="132"/>
      <c r="C1" s="132"/>
      <c r="D1" s="138" t="s">
        <v>934</v>
      </c>
      <c r="E1" s="139"/>
      <c r="F1" s="139"/>
      <c r="G1" s="117"/>
      <c r="H1" s="116"/>
      <c r="I1" s="116"/>
      <c r="J1" s="116"/>
      <c r="K1" s="118"/>
    </row>
    <row r="2" spans="1:11" s="113" customFormat="1" ht="18.75" customHeight="1" thickBot="1">
      <c r="A2" s="133" t="s">
        <v>488</v>
      </c>
      <c r="B2" s="134"/>
      <c r="C2" s="126" t="str">
        <f>IFERROR(INDEX(base!K:K,MATCH('ثبت سفارش'!F3,base!O:O,0)),"")</f>
        <v/>
      </c>
      <c r="D2" s="70" t="str">
        <f>IF(F3="","",IFERROR(INDEX(base!J:J,MATCH('ثبت سفارش'!F3,base!O:O,0)),"کد عاملیت صحیح وارد نشده است"))</f>
        <v/>
      </c>
      <c r="E2" s="61" t="s">
        <v>467</v>
      </c>
      <c r="F2" s="122" t="str">
        <f>IFERROR(INDEX(base!N:N,MATCH('ثبت سفارش'!F3,base!O:O,0)),"")</f>
        <v/>
      </c>
      <c r="G2" s="112" t="s">
        <v>489</v>
      </c>
      <c r="H2" s="123"/>
      <c r="I2" s="121" t="s">
        <v>491</v>
      </c>
      <c r="J2" s="123"/>
      <c r="K2" s="124">
        <v>1400</v>
      </c>
    </row>
    <row r="3" spans="1:11" ht="18.75" customHeight="1" thickBot="1">
      <c r="A3" s="135" t="s">
        <v>469</v>
      </c>
      <c r="B3" s="136"/>
      <c r="C3" s="137" t="str">
        <f>IFERROR(INDEX(base!M:M,MATCH('ثبت سفارش'!F3,base!O:O,0)),"")</f>
        <v/>
      </c>
      <c r="D3" s="137"/>
      <c r="E3" s="66" t="s">
        <v>470</v>
      </c>
      <c r="F3" s="125"/>
      <c r="G3" s="65" t="s">
        <v>490</v>
      </c>
      <c r="H3" s="140"/>
      <c r="I3" s="141"/>
      <c r="J3" s="141"/>
      <c r="K3" s="142"/>
    </row>
    <row r="4" spans="1:11" ht="18" customHeight="1" thickBot="1">
      <c r="A4" s="127" t="s">
        <v>468</v>
      </c>
      <c r="B4" s="128"/>
      <c r="C4" s="129" t="str">
        <f>IFERROR(INDEX(base!L:L,MATCH('ثبت سفارش'!F3,base!O:O,0)),"")</f>
        <v/>
      </c>
      <c r="D4" s="129"/>
      <c r="E4" s="129"/>
      <c r="F4" s="129"/>
      <c r="G4" s="129"/>
      <c r="H4" s="129"/>
      <c r="I4" s="129"/>
      <c r="J4" s="129"/>
      <c r="K4" s="130"/>
    </row>
    <row r="5" spans="1:11" ht="33.75" customHeight="1">
      <c r="A5" s="146" t="s">
        <v>710</v>
      </c>
      <c r="B5" s="147"/>
      <c r="C5" s="148"/>
      <c r="D5" s="119" t="s">
        <v>711</v>
      </c>
      <c r="E5" s="149" t="s">
        <v>712</v>
      </c>
      <c r="F5" s="148"/>
      <c r="G5" s="149" t="s">
        <v>713</v>
      </c>
      <c r="H5" s="147"/>
      <c r="I5" s="147"/>
      <c r="J5" s="147"/>
      <c r="K5" s="150"/>
    </row>
    <row r="6" spans="1:11" ht="35.25" customHeight="1">
      <c r="A6" s="154" t="s">
        <v>714</v>
      </c>
      <c r="B6" s="155"/>
      <c r="C6" s="156"/>
      <c r="D6" s="120" t="s">
        <v>715</v>
      </c>
      <c r="E6" s="157" t="s">
        <v>716</v>
      </c>
      <c r="F6" s="156"/>
      <c r="G6" s="157" t="s">
        <v>717</v>
      </c>
      <c r="H6" s="155"/>
      <c r="I6" s="155"/>
      <c r="J6" s="155"/>
      <c r="K6" s="158"/>
    </row>
    <row r="7" spans="1:11">
      <c r="A7" s="62" t="s">
        <v>378</v>
      </c>
      <c r="B7" s="63" t="s">
        <v>585</v>
      </c>
      <c r="C7" s="63" t="s">
        <v>381</v>
      </c>
      <c r="D7" s="63" t="s">
        <v>587</v>
      </c>
      <c r="E7" s="64" t="s">
        <v>586</v>
      </c>
      <c r="F7" s="63" t="s">
        <v>588</v>
      </c>
      <c r="G7" s="151" t="s">
        <v>382</v>
      </c>
      <c r="H7" s="152"/>
      <c r="I7" s="152"/>
      <c r="J7" s="152"/>
      <c r="K7" s="153"/>
    </row>
    <row r="8" spans="1:11" ht="18" customHeight="1">
      <c r="A8" s="58">
        <v>1</v>
      </c>
      <c r="B8" s="101"/>
      <c r="C8" s="102"/>
      <c r="D8" s="67" t="str">
        <f>IFERROR(IF(B8="","",IFERROR(INDEX(base!F:F,MATCH('ثبت سفارش'!B8,base!C:C,0)),INDEX(base!F:F,MATCH('ثبت سفارش'!B8,base!D:D,0)))),"نام محصول را صحیح وارد نمائید")</f>
        <v/>
      </c>
      <c r="E8" s="68" t="str">
        <f>IFERROR(IFERROR(IF(MATCH(B8,base!D:D,0)&gt;1,INDEX(base!C:C,MATCH('ثبت سفارش'!B8,base!D:D,0))),INDEX(base!D:D,MATCH('ثبت سفارش'!B8,base!C:C,))),"")</f>
        <v/>
      </c>
      <c r="F8" s="69" t="str">
        <f>IFERROR(INDEX(base!G:G,MATCH('ثبت سفارش'!D8,base!F:F,)),"")</f>
        <v/>
      </c>
      <c r="G8" s="143" t="str">
        <f t="shared" ref="G8" si="0">IF(AND(C8="",B8=""),"",IFERROR(IF(C8&gt;0,(IF(MOD(C8,F8)=0,"تعداد تایید است","تعداد وارد شده صحیح نمی باشد")),"تعداد وارد نشده است "),""))</f>
        <v/>
      </c>
      <c r="H8" s="144"/>
      <c r="I8" s="144"/>
      <c r="J8" s="144"/>
      <c r="K8" s="145"/>
    </row>
    <row r="9" spans="1:11" ht="18.75" customHeight="1">
      <c r="A9" s="58">
        <v>2</v>
      </c>
      <c r="B9" s="101"/>
      <c r="C9" s="102"/>
      <c r="D9" s="67" t="str">
        <f>IFERROR(IF(B9="","",IFERROR(INDEX(base!F:F,MATCH('ثبت سفارش'!B9,base!C:C,0)),INDEX(base!F:F,MATCH('ثبت سفارش'!B9,base!D:D,0)))),"نام محصول را صحیح وارد نمائید")</f>
        <v/>
      </c>
      <c r="E9" s="68" t="str">
        <f>IFERROR(IFERROR(IF(MATCH(B9,base!D:D,0)&gt;1,INDEX(base!C:C,MATCH('ثبت سفارش'!B9,base!D:D,0))),INDEX(base!D:D,MATCH('ثبت سفارش'!B9,base!C:C,))),"")</f>
        <v/>
      </c>
      <c r="F9" s="69" t="str">
        <f>IFERROR(INDEX(base!G:G,MATCH('ثبت سفارش'!D9,base!F:F,)),"")</f>
        <v/>
      </c>
      <c r="G9" s="143" t="str">
        <f t="shared" ref="G9:G16" si="1">IF(AND(C9="",B9=""),"",IFERROR(IF(C9&gt;0,(IF(MOD(C9,F9)=0,"تعداد تایید است","تعداد وارد شده صحیح نمی باشد")),"تعداد وارد نشده است "),""))</f>
        <v/>
      </c>
      <c r="H9" s="144"/>
      <c r="I9" s="144"/>
      <c r="J9" s="144"/>
      <c r="K9" s="145"/>
    </row>
    <row r="10" spans="1:11" ht="18" customHeight="1">
      <c r="A10" s="58">
        <v>3</v>
      </c>
      <c r="B10" s="101"/>
      <c r="C10" s="102"/>
      <c r="D10" s="67" t="str">
        <f>IFERROR(IF(B10="","",IFERROR(INDEX(base!F:F,MATCH('ثبت سفارش'!B10,base!C:C,0)),INDEX(base!F:F,MATCH('ثبت سفارش'!B10,base!D:D,0)))),"نام محصول را صحیح وارد نمائید")</f>
        <v/>
      </c>
      <c r="E10" s="68" t="str">
        <f>IFERROR(IFERROR(IF(MATCH(B10,base!D:D,0)&gt;1,INDEX(base!C:C,MATCH('ثبت سفارش'!B10,base!D:D,0))),INDEX(base!D:D,MATCH('ثبت سفارش'!B10,base!C:C,))),"")</f>
        <v/>
      </c>
      <c r="F10" s="69" t="str">
        <f>IFERROR(INDEX(base!G:G,MATCH('ثبت سفارش'!D10,base!F:F,)),"")</f>
        <v/>
      </c>
      <c r="G10" s="143" t="str">
        <f t="shared" si="1"/>
        <v/>
      </c>
      <c r="H10" s="144"/>
      <c r="I10" s="144"/>
      <c r="J10" s="144"/>
      <c r="K10" s="145"/>
    </row>
    <row r="11" spans="1:11" ht="18" customHeight="1">
      <c r="A11" s="58">
        <v>4</v>
      </c>
      <c r="B11" s="101"/>
      <c r="C11" s="102"/>
      <c r="D11" s="67" t="str">
        <f>IFERROR(IF(B11="","",IFERROR(INDEX(base!F:F,MATCH('ثبت سفارش'!B11,base!C:C,0)),INDEX(base!F:F,MATCH('ثبت سفارش'!B11,base!D:D,0)))),"نام محصول را صحیح وارد نمائید")</f>
        <v/>
      </c>
      <c r="E11" s="68" t="str">
        <f>IFERROR(IFERROR(IF(MATCH(B11,base!D:D,0)&gt;1,INDEX(base!C:C,MATCH('ثبت سفارش'!B11,base!D:D,0))),INDEX(base!D:D,MATCH('ثبت سفارش'!B11,base!C:C,))),"")</f>
        <v/>
      </c>
      <c r="F11" s="69" t="str">
        <f>IFERROR(INDEX(base!G:G,MATCH('ثبت سفارش'!D11,base!F:F,)),"")</f>
        <v/>
      </c>
      <c r="G11" s="143" t="str">
        <f t="shared" si="1"/>
        <v/>
      </c>
      <c r="H11" s="144"/>
      <c r="I11" s="144"/>
      <c r="J11" s="144"/>
      <c r="K11" s="145"/>
    </row>
    <row r="12" spans="1:11" ht="18" customHeight="1">
      <c r="A12" s="58">
        <v>5</v>
      </c>
      <c r="B12" s="101"/>
      <c r="C12" s="102"/>
      <c r="D12" s="67" t="str">
        <f>IFERROR(IF(B12="","",IFERROR(INDEX(base!F:F,MATCH('ثبت سفارش'!B12,base!C:C,0)),INDEX(base!F:F,MATCH('ثبت سفارش'!B12,base!D:D,0)))),"نام محصول را صحیح وارد نمائید")</f>
        <v/>
      </c>
      <c r="E12" s="68" t="str">
        <f>IFERROR(IFERROR(IF(MATCH(B12,base!D:D,0)&gt;1,INDEX(base!C:C,MATCH('ثبت سفارش'!B12,base!D:D,0))),INDEX(base!D:D,MATCH('ثبت سفارش'!B12,base!C:C,))),"")</f>
        <v/>
      </c>
      <c r="F12" s="69" t="str">
        <f>IFERROR(INDEX(base!G:G,MATCH('ثبت سفارش'!D12,base!F:F,)),"")</f>
        <v/>
      </c>
      <c r="G12" s="143" t="str">
        <f t="shared" si="1"/>
        <v/>
      </c>
      <c r="H12" s="144"/>
      <c r="I12" s="144"/>
      <c r="J12" s="144"/>
      <c r="K12" s="145"/>
    </row>
    <row r="13" spans="1:11" ht="18" customHeight="1">
      <c r="A13" s="58">
        <v>6</v>
      </c>
      <c r="B13" s="101"/>
      <c r="C13" s="102"/>
      <c r="D13" s="67" t="str">
        <f>IFERROR(IF(B13="","",IFERROR(INDEX(base!F:F,MATCH('ثبت سفارش'!B13,base!C:C,0)),INDEX(base!F:F,MATCH('ثبت سفارش'!B13,base!D:D,0)))),"نام محصول را صحیح وارد نمائید")</f>
        <v/>
      </c>
      <c r="E13" s="68" t="str">
        <f>IFERROR(IFERROR(IF(MATCH(B13,base!D:D,0)&gt;1,INDEX(base!C:C,MATCH('ثبت سفارش'!B13,base!D:D,0))),INDEX(base!D:D,MATCH('ثبت سفارش'!B13,base!C:C,))),"")</f>
        <v/>
      </c>
      <c r="F13" s="69" t="str">
        <f>IFERROR(INDEX(base!G:G,MATCH('ثبت سفارش'!D13,base!F:F,)),"")</f>
        <v/>
      </c>
      <c r="G13" s="143" t="str">
        <f t="shared" si="1"/>
        <v/>
      </c>
      <c r="H13" s="144"/>
      <c r="I13" s="144"/>
      <c r="J13" s="144"/>
      <c r="K13" s="145"/>
    </row>
    <row r="14" spans="1:11" ht="18" customHeight="1">
      <c r="A14" s="58">
        <v>7</v>
      </c>
      <c r="B14" s="101"/>
      <c r="C14" s="102"/>
      <c r="D14" s="67" t="str">
        <f>IFERROR(IF(B14="","",IFERROR(INDEX(base!F:F,MATCH('ثبت سفارش'!B14,base!C:C,0)),INDEX(base!F:F,MATCH('ثبت سفارش'!B14,base!D:D,0)))),"نام محصول را صحیح وارد نمائید")</f>
        <v/>
      </c>
      <c r="E14" s="68" t="str">
        <f>IFERROR(IFERROR(IF(MATCH(B14,base!D:D,0)&gt;1,INDEX(base!C:C,MATCH('ثبت سفارش'!B14,base!D:D,0))),INDEX(base!D:D,MATCH('ثبت سفارش'!B14,base!C:C,))),"")</f>
        <v/>
      </c>
      <c r="F14" s="69" t="str">
        <f>IFERROR(INDEX(base!G:G,MATCH('ثبت سفارش'!D14,base!F:F,)),"")</f>
        <v/>
      </c>
      <c r="G14" s="143" t="str">
        <f t="shared" si="1"/>
        <v/>
      </c>
      <c r="H14" s="144"/>
      <c r="I14" s="144"/>
      <c r="J14" s="144"/>
      <c r="K14" s="145"/>
    </row>
    <row r="15" spans="1:11" ht="18" customHeight="1">
      <c r="A15" s="58">
        <v>8</v>
      </c>
      <c r="B15" s="101"/>
      <c r="C15" s="102"/>
      <c r="D15" s="67" t="str">
        <f>IFERROR(IF(B15="","",IFERROR(INDEX(base!F:F,MATCH('ثبت سفارش'!B15,base!C:C,0)),INDEX(base!F:F,MATCH('ثبت سفارش'!B15,base!D:D,0)))),"نام محصول را صحیح وارد نمائید")</f>
        <v/>
      </c>
      <c r="E15" s="68" t="str">
        <f>IFERROR(IFERROR(IF(MATCH(B15,base!D:D,0)&gt;1,INDEX(base!C:C,MATCH('ثبت سفارش'!B15,base!D:D,0))),INDEX(base!D:D,MATCH('ثبت سفارش'!B15,base!C:C,))),"")</f>
        <v/>
      </c>
      <c r="F15" s="69" t="str">
        <f>IFERROR(INDEX(base!G:G,MATCH('ثبت سفارش'!D15,base!F:F,)),"")</f>
        <v/>
      </c>
      <c r="G15" s="143" t="str">
        <f t="shared" si="1"/>
        <v/>
      </c>
      <c r="H15" s="144"/>
      <c r="I15" s="144"/>
      <c r="J15" s="144"/>
      <c r="K15" s="145"/>
    </row>
    <row r="16" spans="1:11" ht="18" customHeight="1">
      <c r="A16" s="58">
        <v>9</v>
      </c>
      <c r="B16" s="101"/>
      <c r="C16" s="102"/>
      <c r="D16" s="67" t="str">
        <f>IFERROR(IF(B16="","",IFERROR(INDEX(base!F:F,MATCH('ثبت سفارش'!B16,base!C:C,0)),INDEX(base!F:F,MATCH('ثبت سفارش'!B16,base!D:D,0)))),"نام محصول را صحیح وارد نمائید")</f>
        <v/>
      </c>
      <c r="E16" s="68" t="str">
        <f>IFERROR(IFERROR(IF(MATCH(B16,base!D:D,0)&gt;1,INDEX(base!C:C,MATCH('ثبت سفارش'!B16,base!D:D,0))),INDEX(base!D:D,MATCH('ثبت سفارش'!B16,base!C:C,))),"")</f>
        <v/>
      </c>
      <c r="F16" s="69" t="str">
        <f>IFERROR(INDEX(base!G:G,MATCH('ثبت سفارش'!D16,base!F:F,)),"")</f>
        <v/>
      </c>
      <c r="G16" s="143" t="str">
        <f t="shared" si="1"/>
        <v/>
      </c>
      <c r="H16" s="144"/>
      <c r="I16" s="144"/>
      <c r="J16" s="144"/>
      <c r="K16" s="145"/>
    </row>
    <row r="17" spans="1:11" ht="18" customHeight="1">
      <c r="A17" s="58">
        <v>10</v>
      </c>
      <c r="B17" s="101"/>
      <c r="C17" s="102"/>
      <c r="D17" s="67" t="str">
        <f>IFERROR(IF(B17="","",IFERROR(INDEX(base!F:F,MATCH('ثبت سفارش'!B17,base!C:C,0)),INDEX(base!F:F,MATCH('ثبت سفارش'!B17,base!D:D,0)))),"نام محصول را صحیح وارد نمائید")</f>
        <v/>
      </c>
      <c r="E17" s="68" t="str">
        <f>IFERROR(IFERROR(IF(MATCH(B17,base!D:D,0)&gt;1,INDEX(base!C:C,MATCH('ثبت سفارش'!B17,base!D:D,0))),INDEX(base!D:D,MATCH('ثبت سفارش'!B17,base!C:C,))),"")</f>
        <v/>
      </c>
      <c r="F17" s="69" t="str">
        <f>IFERROR(INDEX(base!G:G,MATCH('ثبت سفارش'!D17,base!F:F,)),"")</f>
        <v/>
      </c>
      <c r="G17" s="143" t="str">
        <f t="shared" ref="G17:G77" si="2">IF(AND(C17="",B17=""),"",IFERROR(IF(C17&gt;0,(IF(MOD(C17,F17)=0,"تعداد تایید است","تعداد وارد شده صحیح نمی باشد")),"تعداد وارد نشده است "),""))</f>
        <v/>
      </c>
      <c r="H17" s="144"/>
      <c r="I17" s="144"/>
      <c r="J17" s="144"/>
      <c r="K17" s="145"/>
    </row>
    <row r="18" spans="1:11" ht="18" customHeight="1">
      <c r="A18" s="58">
        <v>11</v>
      </c>
      <c r="B18" s="101"/>
      <c r="C18" s="102"/>
      <c r="D18" s="67" t="str">
        <f>IFERROR(IF(B18="","",IFERROR(INDEX(base!F:F,MATCH('ثبت سفارش'!B18,base!C:C,0)),INDEX(base!F:F,MATCH('ثبت سفارش'!B18,base!D:D,0)))),"نام محصول را صحیح وارد نمائید")</f>
        <v/>
      </c>
      <c r="E18" s="68" t="str">
        <f>IFERROR(IFERROR(IF(MATCH(B18,base!D:D,0)&gt;1,INDEX(base!C:C,MATCH('ثبت سفارش'!B18,base!D:D,0))),INDEX(base!D:D,MATCH('ثبت سفارش'!B18,base!C:C,))),"")</f>
        <v/>
      </c>
      <c r="F18" s="69" t="str">
        <f>IFERROR(INDEX(base!G:G,MATCH('ثبت سفارش'!D18,base!F:F,)),"")</f>
        <v/>
      </c>
      <c r="G18" s="143" t="str">
        <f t="shared" si="2"/>
        <v/>
      </c>
      <c r="H18" s="144"/>
      <c r="I18" s="144"/>
      <c r="J18" s="144"/>
      <c r="K18" s="145"/>
    </row>
    <row r="19" spans="1:11" ht="18" customHeight="1">
      <c r="A19" s="58">
        <v>12</v>
      </c>
      <c r="B19" s="101"/>
      <c r="C19" s="102"/>
      <c r="D19" s="67" t="str">
        <f>IFERROR(IF(B19="","",IFERROR(INDEX(base!F:F,MATCH('ثبت سفارش'!B19,base!C:C,0)),INDEX(base!F:F,MATCH('ثبت سفارش'!B19,base!D:D,0)))),"نام محصول را صحیح وارد نمائید")</f>
        <v/>
      </c>
      <c r="E19" s="68" t="str">
        <f>IFERROR(IFERROR(IF(MATCH(B19,base!D:D,0)&gt;1,INDEX(base!C:C,MATCH('ثبت سفارش'!B19,base!D:D,0))),INDEX(base!D:D,MATCH('ثبت سفارش'!B19,base!C:C,))),"")</f>
        <v/>
      </c>
      <c r="F19" s="69" t="str">
        <f>IFERROR(INDEX(base!G:G,MATCH('ثبت سفارش'!D19,base!F:F,)),"")</f>
        <v/>
      </c>
      <c r="G19" s="143" t="str">
        <f t="shared" si="2"/>
        <v/>
      </c>
      <c r="H19" s="144"/>
      <c r="I19" s="144"/>
      <c r="J19" s="144"/>
      <c r="K19" s="145"/>
    </row>
    <row r="20" spans="1:11" ht="18" customHeight="1">
      <c r="A20" s="58">
        <v>13</v>
      </c>
      <c r="B20" s="101"/>
      <c r="C20" s="102"/>
      <c r="D20" s="67" t="str">
        <f>IFERROR(IF(B20="","",IFERROR(INDEX(base!F:F,MATCH('ثبت سفارش'!B20,base!C:C,0)),INDEX(base!F:F,MATCH('ثبت سفارش'!B20,base!D:D,0)))),"نام محصول را صحیح وارد نمائید")</f>
        <v/>
      </c>
      <c r="E20" s="68" t="str">
        <f>IFERROR(IFERROR(IF(MATCH(B20,base!D:D,0)&gt;1,INDEX(base!C:C,MATCH('ثبت سفارش'!B20,base!D:D,0))),INDEX(base!D:D,MATCH('ثبت سفارش'!B20,base!C:C,))),"")</f>
        <v/>
      </c>
      <c r="F20" s="69" t="str">
        <f>IFERROR(INDEX(base!G:G,MATCH('ثبت سفارش'!D20,base!F:F,)),"")</f>
        <v/>
      </c>
      <c r="G20" s="143" t="str">
        <f t="shared" si="2"/>
        <v/>
      </c>
      <c r="H20" s="144"/>
      <c r="I20" s="144"/>
      <c r="J20" s="144"/>
      <c r="K20" s="145"/>
    </row>
    <row r="21" spans="1:11" ht="18" customHeight="1">
      <c r="A21" s="58">
        <v>14</v>
      </c>
      <c r="B21" s="101"/>
      <c r="C21" s="102"/>
      <c r="D21" s="67" t="str">
        <f>IFERROR(IF(B21="","",IFERROR(INDEX(base!F:F,MATCH('ثبت سفارش'!B21,base!C:C,0)),INDEX(base!F:F,MATCH('ثبت سفارش'!B21,base!D:D,0)))),"نام محصول را صحیح وارد نمائید")</f>
        <v/>
      </c>
      <c r="E21" s="68" t="str">
        <f>IFERROR(IFERROR(IF(MATCH(B21,base!D:D,0)&gt;1,INDEX(base!C:C,MATCH('ثبت سفارش'!B21,base!D:D,0))),INDEX(base!D:D,MATCH('ثبت سفارش'!B21,base!C:C,))),"")</f>
        <v/>
      </c>
      <c r="F21" s="69" t="str">
        <f>IFERROR(INDEX(base!G:G,MATCH('ثبت سفارش'!D21,base!F:F,)),"")</f>
        <v/>
      </c>
      <c r="G21" s="143" t="str">
        <f t="shared" si="2"/>
        <v/>
      </c>
      <c r="H21" s="144"/>
      <c r="I21" s="144"/>
      <c r="J21" s="144"/>
      <c r="K21" s="145"/>
    </row>
    <row r="22" spans="1:11" ht="18" customHeight="1">
      <c r="A22" s="58">
        <v>15</v>
      </c>
      <c r="B22" s="101"/>
      <c r="C22" s="102"/>
      <c r="D22" s="67" t="str">
        <f>IFERROR(IF(B22="","",IFERROR(INDEX(base!F:F,MATCH('ثبت سفارش'!B22,base!C:C,0)),INDEX(base!F:F,MATCH('ثبت سفارش'!B22,base!D:D,0)))),"نام محصول را صحیح وارد نمائید")</f>
        <v/>
      </c>
      <c r="E22" s="68" t="str">
        <f>IFERROR(IFERROR(IF(MATCH(B22,base!D:D,0)&gt;1,INDEX(base!C:C,MATCH('ثبت سفارش'!B22,base!D:D,0))),INDEX(base!D:D,MATCH('ثبت سفارش'!B22,base!C:C,))),"")</f>
        <v/>
      </c>
      <c r="F22" s="69" t="str">
        <f>IFERROR(INDEX(base!G:G,MATCH('ثبت سفارش'!D22,base!F:F,)),"")</f>
        <v/>
      </c>
      <c r="G22" s="143" t="str">
        <f t="shared" si="2"/>
        <v/>
      </c>
      <c r="H22" s="144"/>
      <c r="I22" s="144"/>
      <c r="J22" s="144"/>
      <c r="K22" s="145"/>
    </row>
    <row r="23" spans="1:11" ht="18" customHeight="1">
      <c r="A23" s="58">
        <v>16</v>
      </c>
      <c r="B23" s="101"/>
      <c r="C23" s="102"/>
      <c r="D23" s="67" t="str">
        <f>IFERROR(IF(B23="","",IFERROR(INDEX(base!F:F,MATCH('ثبت سفارش'!B23,base!C:C,0)),INDEX(base!F:F,MATCH('ثبت سفارش'!B23,base!D:D,0)))),"نام محصول را صحیح وارد نمائید")</f>
        <v/>
      </c>
      <c r="E23" s="68" t="str">
        <f>IFERROR(IFERROR(IF(MATCH(B23,base!D:D,0)&gt;1,INDEX(base!C:C,MATCH('ثبت سفارش'!B23,base!D:D,0))),INDEX(base!D:D,MATCH('ثبت سفارش'!B23,base!C:C,))),"")</f>
        <v/>
      </c>
      <c r="F23" s="69" t="str">
        <f>IFERROR(INDEX(base!G:G,MATCH('ثبت سفارش'!D23,base!F:F,)),"")</f>
        <v/>
      </c>
      <c r="G23" s="143" t="str">
        <f t="shared" si="2"/>
        <v/>
      </c>
      <c r="H23" s="144"/>
      <c r="I23" s="144"/>
      <c r="J23" s="144"/>
      <c r="K23" s="145"/>
    </row>
    <row r="24" spans="1:11" ht="18" customHeight="1">
      <c r="A24" s="58">
        <v>17</v>
      </c>
      <c r="B24" s="101"/>
      <c r="C24" s="102"/>
      <c r="D24" s="67" t="str">
        <f>IFERROR(IF(B24="","",IFERROR(INDEX(base!F:F,MATCH('ثبت سفارش'!B24,base!C:C,0)),INDEX(base!F:F,MATCH('ثبت سفارش'!B24,base!D:D,0)))),"نام محصول را صحیح وارد نمائید")</f>
        <v/>
      </c>
      <c r="E24" s="68" t="str">
        <f>IFERROR(IFERROR(IF(MATCH(B24,base!D:D,0)&gt;1,INDEX(base!C:C,MATCH('ثبت سفارش'!B24,base!D:D,0))),INDEX(base!D:D,MATCH('ثبت سفارش'!B24,base!C:C,))),"")</f>
        <v/>
      </c>
      <c r="F24" s="69" t="str">
        <f>IFERROR(INDEX(base!G:G,MATCH('ثبت سفارش'!D24,base!F:F,)),"")</f>
        <v/>
      </c>
      <c r="G24" s="143" t="str">
        <f t="shared" si="2"/>
        <v/>
      </c>
      <c r="H24" s="144"/>
      <c r="I24" s="144"/>
      <c r="J24" s="144"/>
      <c r="K24" s="145"/>
    </row>
    <row r="25" spans="1:11" ht="18" customHeight="1">
      <c r="A25" s="58">
        <v>18</v>
      </c>
      <c r="B25" s="101"/>
      <c r="C25" s="102"/>
      <c r="D25" s="67" t="str">
        <f>IFERROR(IF(B25="","",IFERROR(INDEX(base!F:F,MATCH('ثبت سفارش'!B25,base!C:C,0)),INDEX(base!F:F,MATCH('ثبت سفارش'!B25,base!D:D,0)))),"نام محصول را صحیح وارد نمائید")</f>
        <v/>
      </c>
      <c r="E25" s="68" t="str">
        <f>IFERROR(IFERROR(IF(MATCH(B25,base!D:D,0)&gt;1,INDEX(base!C:C,MATCH('ثبت سفارش'!B25,base!D:D,0))),INDEX(base!D:D,MATCH('ثبت سفارش'!B25,base!C:C,))),"")</f>
        <v/>
      </c>
      <c r="F25" s="69" t="str">
        <f>IFERROR(INDEX(base!G:G,MATCH('ثبت سفارش'!D25,base!F:F,)),"")</f>
        <v/>
      </c>
      <c r="G25" s="143" t="str">
        <f t="shared" si="2"/>
        <v/>
      </c>
      <c r="H25" s="144"/>
      <c r="I25" s="144"/>
      <c r="J25" s="144"/>
      <c r="K25" s="145"/>
    </row>
    <row r="26" spans="1:11" ht="18" customHeight="1">
      <c r="A26" s="58">
        <v>19</v>
      </c>
      <c r="B26" s="101"/>
      <c r="C26" s="102"/>
      <c r="D26" s="67" t="str">
        <f>IFERROR(IF(B26="","",IFERROR(INDEX(base!F:F,MATCH('ثبت سفارش'!B26,base!C:C,0)),INDEX(base!F:F,MATCH('ثبت سفارش'!B26,base!D:D,0)))),"نام محصول را صحیح وارد نمائید")</f>
        <v/>
      </c>
      <c r="E26" s="68" t="str">
        <f>IFERROR(IFERROR(IF(MATCH(B26,base!D:D,0)&gt;1,INDEX(base!C:C,MATCH('ثبت سفارش'!B26,base!D:D,0))),INDEX(base!D:D,MATCH('ثبت سفارش'!B26,base!C:C,))),"")</f>
        <v/>
      </c>
      <c r="F26" s="69" t="str">
        <f>IFERROR(INDEX(base!G:G,MATCH('ثبت سفارش'!D26,base!F:F,)),"")</f>
        <v/>
      </c>
      <c r="G26" s="143" t="str">
        <f t="shared" si="2"/>
        <v/>
      </c>
      <c r="H26" s="144"/>
      <c r="I26" s="144"/>
      <c r="J26" s="144"/>
      <c r="K26" s="145"/>
    </row>
    <row r="27" spans="1:11" ht="18" customHeight="1">
      <c r="A27" s="58">
        <v>20</v>
      </c>
      <c r="B27" s="101"/>
      <c r="C27" s="102"/>
      <c r="D27" s="67" t="str">
        <f>IFERROR(IF(B27="","",IFERROR(INDEX(base!F:F,MATCH('ثبت سفارش'!B27,base!C:C,0)),INDEX(base!F:F,MATCH('ثبت سفارش'!B27,base!D:D,0)))),"نام محصول را صحیح وارد نمائید")</f>
        <v/>
      </c>
      <c r="E27" s="68" t="str">
        <f>IFERROR(IFERROR(IF(MATCH(B27,base!D:D,0)&gt;1,INDEX(base!C:C,MATCH('ثبت سفارش'!B27,base!D:D,0))),INDEX(base!D:D,MATCH('ثبت سفارش'!B27,base!C:C,))),"")</f>
        <v/>
      </c>
      <c r="F27" s="69" t="str">
        <f>IFERROR(INDEX(base!G:G,MATCH('ثبت سفارش'!D27,base!F:F,)),"")</f>
        <v/>
      </c>
      <c r="G27" s="143" t="str">
        <f t="shared" si="2"/>
        <v/>
      </c>
      <c r="H27" s="144"/>
      <c r="I27" s="144"/>
      <c r="J27" s="144"/>
      <c r="K27" s="145"/>
    </row>
    <row r="28" spans="1:11" ht="18" customHeight="1">
      <c r="A28" s="58">
        <v>21</v>
      </c>
      <c r="B28" s="101"/>
      <c r="C28" s="102"/>
      <c r="D28" s="67" t="str">
        <f>IFERROR(IF(B28="","",IFERROR(INDEX(base!F:F,MATCH('ثبت سفارش'!B28,base!C:C,0)),INDEX(base!F:F,MATCH('ثبت سفارش'!B28,base!D:D,0)))),"نام محصول را صحیح وارد نمائید")</f>
        <v/>
      </c>
      <c r="E28" s="68" t="str">
        <f>IFERROR(IFERROR(IF(MATCH(B28,base!D:D,0)&gt;1,INDEX(base!C:C,MATCH('ثبت سفارش'!B28,base!D:D,0))),INDEX(base!D:D,MATCH('ثبت سفارش'!B28,base!C:C,))),"")</f>
        <v/>
      </c>
      <c r="F28" s="69" t="str">
        <f>IFERROR(INDEX(base!G:G,MATCH('ثبت سفارش'!D28,base!F:F,)),"")</f>
        <v/>
      </c>
      <c r="G28" s="143" t="str">
        <f t="shared" si="2"/>
        <v/>
      </c>
      <c r="H28" s="144"/>
      <c r="I28" s="144"/>
      <c r="J28" s="144"/>
      <c r="K28" s="145"/>
    </row>
    <row r="29" spans="1:11" ht="18" customHeight="1">
      <c r="A29" s="58">
        <v>22</v>
      </c>
      <c r="B29" s="101"/>
      <c r="C29" s="102"/>
      <c r="D29" s="67" t="str">
        <f>IFERROR(IF(B29="","",IFERROR(INDEX(base!F:F,MATCH('ثبت سفارش'!B29,base!C:C,0)),INDEX(base!F:F,MATCH('ثبت سفارش'!B29,base!D:D,0)))),"نام محصول را صحیح وارد نمائید")</f>
        <v/>
      </c>
      <c r="E29" s="68" t="str">
        <f>IFERROR(IFERROR(IF(MATCH(B29,base!D:D,0)&gt;1,INDEX(base!C:C,MATCH('ثبت سفارش'!B29,base!D:D,0))),INDEX(base!D:D,MATCH('ثبت سفارش'!B29,base!C:C,))),"")</f>
        <v/>
      </c>
      <c r="F29" s="69" t="str">
        <f>IFERROR(INDEX(base!G:G,MATCH('ثبت سفارش'!D29,base!F:F,)),"")</f>
        <v/>
      </c>
      <c r="G29" s="143" t="str">
        <f t="shared" si="2"/>
        <v/>
      </c>
      <c r="H29" s="144"/>
      <c r="I29" s="144"/>
      <c r="J29" s="144"/>
      <c r="K29" s="145"/>
    </row>
    <row r="30" spans="1:11" ht="18" customHeight="1">
      <c r="A30" s="58">
        <v>23</v>
      </c>
      <c r="B30" s="101"/>
      <c r="C30" s="102"/>
      <c r="D30" s="67" t="str">
        <f>IFERROR(IF(B30="","",IFERROR(INDEX(base!F:F,MATCH('ثبت سفارش'!B30,base!C:C,0)),INDEX(base!F:F,MATCH('ثبت سفارش'!B30,base!D:D,0)))),"نام محصول را صحیح وارد نمائید")</f>
        <v/>
      </c>
      <c r="E30" s="68" t="str">
        <f>IFERROR(IFERROR(IF(MATCH(B30,base!D:D,0)&gt;1,INDEX(base!C:C,MATCH('ثبت سفارش'!B30,base!D:D,0))),INDEX(base!D:D,MATCH('ثبت سفارش'!B30,base!C:C,))),"")</f>
        <v/>
      </c>
      <c r="F30" s="69" t="str">
        <f>IFERROR(INDEX(base!G:G,MATCH('ثبت سفارش'!D30,base!F:F,)),"")</f>
        <v/>
      </c>
      <c r="G30" s="143" t="str">
        <f t="shared" si="2"/>
        <v/>
      </c>
      <c r="H30" s="144"/>
      <c r="I30" s="144"/>
      <c r="J30" s="144"/>
      <c r="K30" s="145"/>
    </row>
    <row r="31" spans="1:11" ht="18" customHeight="1">
      <c r="A31" s="58">
        <v>24</v>
      </c>
      <c r="B31" s="101"/>
      <c r="C31" s="102"/>
      <c r="D31" s="67" t="str">
        <f>IFERROR(IF(B31="","",IFERROR(INDEX(base!F:F,MATCH('ثبت سفارش'!B31,base!C:C,0)),INDEX(base!F:F,MATCH('ثبت سفارش'!B31,base!D:D,0)))),"نام محصول را صحیح وارد نمائید")</f>
        <v/>
      </c>
      <c r="E31" s="68" t="str">
        <f>IFERROR(IFERROR(IF(MATCH(B31,base!D:D,0)&gt;1,INDEX(base!C:C,MATCH('ثبت سفارش'!B31,base!D:D,0))),INDEX(base!D:D,MATCH('ثبت سفارش'!B31,base!C:C,))),"")</f>
        <v/>
      </c>
      <c r="F31" s="69" t="str">
        <f>IFERROR(INDEX(base!G:G,MATCH('ثبت سفارش'!D31,base!F:F,)),"")</f>
        <v/>
      </c>
      <c r="G31" s="143" t="str">
        <f t="shared" si="2"/>
        <v/>
      </c>
      <c r="H31" s="144"/>
      <c r="I31" s="144"/>
      <c r="J31" s="144"/>
      <c r="K31" s="145"/>
    </row>
    <row r="32" spans="1:11" ht="18" customHeight="1">
      <c r="A32" s="58">
        <v>25</v>
      </c>
      <c r="B32" s="101"/>
      <c r="C32" s="102"/>
      <c r="D32" s="67" t="str">
        <f>IFERROR(IF(B32="","",IFERROR(INDEX(base!F:F,MATCH('ثبت سفارش'!B32,base!C:C,0)),INDEX(base!F:F,MATCH('ثبت سفارش'!B32,base!D:D,0)))),"نام محصول را صحیح وارد نمائید")</f>
        <v/>
      </c>
      <c r="E32" s="68" t="str">
        <f>IFERROR(IFERROR(IF(MATCH(B32,base!D:D,0)&gt;1,INDEX(base!C:C,MATCH('ثبت سفارش'!B32,base!D:D,0))),INDEX(base!D:D,MATCH('ثبت سفارش'!B32,base!C:C,))),"")</f>
        <v/>
      </c>
      <c r="F32" s="69" t="str">
        <f>IFERROR(INDEX(base!G:G,MATCH('ثبت سفارش'!D32,base!F:F,)),"")</f>
        <v/>
      </c>
      <c r="G32" s="143" t="str">
        <f t="shared" si="2"/>
        <v/>
      </c>
      <c r="H32" s="144"/>
      <c r="I32" s="144"/>
      <c r="J32" s="144"/>
      <c r="K32" s="145"/>
    </row>
    <row r="33" spans="1:11" ht="18" customHeight="1">
      <c r="A33" s="58">
        <v>26</v>
      </c>
      <c r="B33" s="101"/>
      <c r="C33" s="102"/>
      <c r="D33" s="67" t="str">
        <f>IFERROR(IF(B33="","",IFERROR(INDEX(base!F:F,MATCH('ثبت سفارش'!B33,base!C:C,0)),INDEX(base!F:F,MATCH('ثبت سفارش'!B33,base!D:D,0)))),"نام محصول را صحیح وارد نمائید")</f>
        <v/>
      </c>
      <c r="E33" s="68" t="str">
        <f>IFERROR(IFERROR(IF(MATCH(B33,base!D:D,0)&gt;1,INDEX(base!C:C,MATCH('ثبت سفارش'!B33,base!D:D,0))),INDEX(base!D:D,MATCH('ثبت سفارش'!B33,base!C:C,))),"")</f>
        <v/>
      </c>
      <c r="F33" s="69" t="str">
        <f>IFERROR(INDEX(base!G:G,MATCH('ثبت سفارش'!D33,base!F:F,)),"")</f>
        <v/>
      </c>
      <c r="G33" s="143" t="str">
        <f t="shared" si="2"/>
        <v/>
      </c>
      <c r="H33" s="144"/>
      <c r="I33" s="144"/>
      <c r="J33" s="144"/>
      <c r="K33" s="145"/>
    </row>
    <row r="34" spans="1:11" ht="18" customHeight="1">
      <c r="A34" s="58">
        <v>27</v>
      </c>
      <c r="B34" s="101"/>
      <c r="C34" s="102"/>
      <c r="D34" s="67" t="str">
        <f>IFERROR(IF(B34="","",IFERROR(INDEX(base!F:F,MATCH('ثبت سفارش'!B34,base!C:C,0)),INDEX(base!F:F,MATCH('ثبت سفارش'!B34,base!D:D,0)))),"نام محصول را صحیح وارد نمائید")</f>
        <v/>
      </c>
      <c r="E34" s="68" t="str">
        <f>IFERROR(IFERROR(IF(MATCH(B34,base!D:D,0)&gt;1,INDEX(base!C:C,MATCH('ثبت سفارش'!B34,base!D:D,0))),INDEX(base!D:D,MATCH('ثبت سفارش'!B34,base!C:C,))),"")</f>
        <v/>
      </c>
      <c r="F34" s="69" t="str">
        <f>IFERROR(INDEX(base!G:G,MATCH('ثبت سفارش'!D34,base!F:F,)),"")</f>
        <v/>
      </c>
      <c r="G34" s="143" t="str">
        <f t="shared" si="2"/>
        <v/>
      </c>
      <c r="H34" s="144"/>
      <c r="I34" s="144"/>
      <c r="J34" s="144"/>
      <c r="K34" s="145"/>
    </row>
    <row r="35" spans="1:11" ht="18" customHeight="1">
      <c r="A35" s="58">
        <v>28</v>
      </c>
      <c r="B35" s="101"/>
      <c r="C35" s="102"/>
      <c r="D35" s="67" t="str">
        <f>IFERROR(IF(B35="","",IFERROR(INDEX(base!F:F,MATCH('ثبت سفارش'!B35,base!C:C,0)),INDEX(base!F:F,MATCH('ثبت سفارش'!B35,base!D:D,0)))),"نام محصول را صحیح وارد نمائید")</f>
        <v/>
      </c>
      <c r="E35" s="68" t="str">
        <f>IFERROR(IFERROR(IF(MATCH(B35,base!D:D,0)&gt;1,INDEX(base!C:C,MATCH('ثبت سفارش'!B35,base!D:D,0))),INDEX(base!D:D,MATCH('ثبت سفارش'!B35,base!C:C,))),"")</f>
        <v/>
      </c>
      <c r="F35" s="69" t="str">
        <f>IFERROR(INDEX(base!G:G,MATCH('ثبت سفارش'!D35,base!F:F,)),"")</f>
        <v/>
      </c>
      <c r="G35" s="143" t="str">
        <f t="shared" si="2"/>
        <v/>
      </c>
      <c r="H35" s="144"/>
      <c r="I35" s="144"/>
      <c r="J35" s="144"/>
      <c r="K35" s="145"/>
    </row>
    <row r="36" spans="1:11" ht="18" customHeight="1">
      <c r="A36" s="58">
        <v>29</v>
      </c>
      <c r="B36" s="101"/>
      <c r="C36" s="102"/>
      <c r="D36" s="67" t="str">
        <f>IFERROR(IF(B36="","",IFERROR(INDEX(base!F:F,MATCH('ثبت سفارش'!B36,base!C:C,0)),INDEX(base!F:F,MATCH('ثبت سفارش'!B36,base!D:D,0)))),"نام محصول را صحیح وارد نمائید")</f>
        <v/>
      </c>
      <c r="E36" s="68" t="str">
        <f>IFERROR(IFERROR(IF(MATCH(B36,base!D:D,0)&gt;1,INDEX(base!C:C,MATCH('ثبت سفارش'!B36,base!D:D,0))),INDEX(base!D:D,MATCH('ثبت سفارش'!B36,base!C:C,))),"")</f>
        <v/>
      </c>
      <c r="F36" s="69" t="str">
        <f>IFERROR(INDEX(base!G:G,MATCH('ثبت سفارش'!D36,base!F:F,)),"")</f>
        <v/>
      </c>
      <c r="G36" s="143" t="str">
        <f t="shared" si="2"/>
        <v/>
      </c>
      <c r="H36" s="144"/>
      <c r="I36" s="144"/>
      <c r="J36" s="144"/>
      <c r="K36" s="145"/>
    </row>
    <row r="37" spans="1:11" ht="18" customHeight="1">
      <c r="A37" s="58">
        <v>30</v>
      </c>
      <c r="B37" s="101"/>
      <c r="C37" s="102"/>
      <c r="D37" s="67" t="str">
        <f>IFERROR(IF(B37="","",IFERROR(INDEX(base!F:F,MATCH('ثبت سفارش'!B37,base!C:C,0)),INDEX(base!F:F,MATCH('ثبت سفارش'!B37,base!D:D,0)))),"نام محصول را صحیح وارد نمائید")</f>
        <v/>
      </c>
      <c r="E37" s="68" t="str">
        <f>IFERROR(IFERROR(IF(MATCH(B37,base!D:D,0)&gt;1,INDEX(base!C:C,MATCH('ثبت سفارش'!B37,base!D:D,0))),INDEX(base!D:D,MATCH('ثبت سفارش'!B37,base!C:C,))),"")</f>
        <v/>
      </c>
      <c r="F37" s="69" t="str">
        <f>IFERROR(INDEX(base!G:G,MATCH('ثبت سفارش'!D37,base!F:F,)),"")</f>
        <v/>
      </c>
      <c r="G37" s="143" t="str">
        <f t="shared" si="2"/>
        <v/>
      </c>
      <c r="H37" s="144"/>
      <c r="I37" s="144"/>
      <c r="J37" s="144"/>
      <c r="K37" s="145"/>
    </row>
    <row r="38" spans="1:11" ht="18" customHeight="1">
      <c r="A38" s="58">
        <v>31</v>
      </c>
      <c r="B38" s="101"/>
      <c r="C38" s="102"/>
      <c r="D38" s="67" t="str">
        <f>IFERROR(IF(B38="","",IFERROR(INDEX(base!F:F,MATCH('ثبت سفارش'!B38,base!C:C,0)),INDEX(base!F:F,MATCH('ثبت سفارش'!B38,base!D:D,0)))),"نام محصول را صحیح وارد نمائید")</f>
        <v/>
      </c>
      <c r="E38" s="68" t="str">
        <f>IFERROR(IFERROR(IF(MATCH(B38,base!D:D,0)&gt;1,INDEX(base!C:C,MATCH('ثبت سفارش'!B38,base!D:D,0))),INDEX(base!D:D,MATCH('ثبت سفارش'!B38,base!C:C,))),"")</f>
        <v/>
      </c>
      <c r="F38" s="69" t="str">
        <f>IFERROR(INDEX(base!G:G,MATCH('ثبت سفارش'!D38,base!F:F,)),"")</f>
        <v/>
      </c>
      <c r="G38" s="143" t="str">
        <f t="shared" si="2"/>
        <v/>
      </c>
      <c r="H38" s="144"/>
      <c r="I38" s="144"/>
      <c r="J38" s="144"/>
      <c r="K38" s="145"/>
    </row>
    <row r="39" spans="1:11" ht="18" customHeight="1">
      <c r="A39" s="58">
        <v>32</v>
      </c>
      <c r="B39" s="101"/>
      <c r="C39" s="102"/>
      <c r="D39" s="67" t="str">
        <f>IFERROR(IF(B39="","",IFERROR(INDEX(base!F:F,MATCH('ثبت سفارش'!B39,base!C:C,0)),INDEX(base!F:F,MATCH('ثبت سفارش'!B39,base!D:D,0)))),"نام محصول را صحیح وارد نمائید")</f>
        <v/>
      </c>
      <c r="E39" s="68" t="str">
        <f>IFERROR(IFERROR(IF(MATCH(B39,base!D:D,0)&gt;1,INDEX(base!C:C,MATCH('ثبت سفارش'!B39,base!D:D,0))),INDEX(base!D:D,MATCH('ثبت سفارش'!B39,base!C:C,))),"")</f>
        <v/>
      </c>
      <c r="F39" s="69" t="str">
        <f>IFERROR(INDEX(base!G:G,MATCH('ثبت سفارش'!D39,base!F:F,)),"")</f>
        <v/>
      </c>
      <c r="G39" s="143" t="str">
        <f t="shared" si="2"/>
        <v/>
      </c>
      <c r="H39" s="144"/>
      <c r="I39" s="144"/>
      <c r="J39" s="144"/>
      <c r="K39" s="145"/>
    </row>
    <row r="40" spans="1:11" ht="18" customHeight="1">
      <c r="A40" s="58">
        <v>33</v>
      </c>
      <c r="B40" s="101"/>
      <c r="C40" s="102"/>
      <c r="D40" s="67" t="str">
        <f>IFERROR(IF(B40="","",IFERROR(INDEX(base!F:F,MATCH('ثبت سفارش'!B40,base!C:C,0)),INDEX(base!F:F,MATCH('ثبت سفارش'!B40,base!D:D,0)))),"نام محصول را صحیح وارد نمائید")</f>
        <v/>
      </c>
      <c r="E40" s="68" t="str">
        <f>IFERROR(IFERROR(IF(MATCH(B40,base!D:D,0)&gt;1,INDEX(base!C:C,MATCH('ثبت سفارش'!B40,base!D:D,0))),INDEX(base!D:D,MATCH('ثبت سفارش'!B40,base!C:C,))),"")</f>
        <v/>
      </c>
      <c r="F40" s="69" t="str">
        <f>IFERROR(INDEX(base!G:G,MATCH('ثبت سفارش'!D40,base!F:F,)),"")</f>
        <v/>
      </c>
      <c r="G40" s="143" t="str">
        <f t="shared" si="2"/>
        <v/>
      </c>
      <c r="H40" s="144"/>
      <c r="I40" s="144"/>
      <c r="J40" s="144"/>
      <c r="K40" s="145"/>
    </row>
    <row r="41" spans="1:11" ht="18" customHeight="1">
      <c r="A41" s="58">
        <v>34</v>
      </c>
      <c r="B41" s="101"/>
      <c r="C41" s="102"/>
      <c r="D41" s="67" t="str">
        <f>IFERROR(IF(B41="","",IFERROR(INDEX(base!F:F,MATCH('ثبت سفارش'!B41,base!C:C,0)),INDEX(base!F:F,MATCH('ثبت سفارش'!B41,base!D:D,0)))),"نام محصول را صحیح وارد نمائید")</f>
        <v/>
      </c>
      <c r="E41" s="68" t="str">
        <f>IFERROR(IFERROR(IF(MATCH(B41,base!D:D,0)&gt;1,INDEX(base!C:C,MATCH('ثبت سفارش'!B41,base!D:D,0))),INDEX(base!D:D,MATCH('ثبت سفارش'!B41,base!C:C,))),"")</f>
        <v/>
      </c>
      <c r="F41" s="69" t="str">
        <f>IFERROR(INDEX(base!G:G,MATCH('ثبت سفارش'!D41,base!F:F,)),"")</f>
        <v/>
      </c>
      <c r="G41" s="143" t="str">
        <f t="shared" si="2"/>
        <v/>
      </c>
      <c r="H41" s="144"/>
      <c r="I41" s="144"/>
      <c r="J41" s="144"/>
      <c r="K41" s="145"/>
    </row>
    <row r="42" spans="1:11" ht="18" customHeight="1">
      <c r="A42" s="58">
        <v>35</v>
      </c>
      <c r="B42" s="101"/>
      <c r="C42" s="102"/>
      <c r="D42" s="67" t="str">
        <f>IFERROR(IF(B42="","",IFERROR(INDEX(base!F:F,MATCH('ثبت سفارش'!B42,base!C:C,0)),INDEX(base!F:F,MATCH('ثبت سفارش'!B42,base!D:D,0)))),"نام محصول را صحیح وارد نمائید")</f>
        <v/>
      </c>
      <c r="E42" s="68" t="str">
        <f>IFERROR(IFERROR(IF(MATCH(B42,base!D:D,0)&gt;1,INDEX(base!C:C,MATCH('ثبت سفارش'!B42,base!D:D,0))),INDEX(base!D:D,MATCH('ثبت سفارش'!B42,base!C:C,))),"")</f>
        <v/>
      </c>
      <c r="F42" s="69" t="str">
        <f>IFERROR(INDEX(base!G:G,MATCH('ثبت سفارش'!D42,base!F:F,)),"")</f>
        <v/>
      </c>
      <c r="G42" s="143" t="str">
        <f t="shared" si="2"/>
        <v/>
      </c>
      <c r="H42" s="144"/>
      <c r="I42" s="144"/>
      <c r="J42" s="144"/>
      <c r="K42" s="145"/>
    </row>
    <row r="43" spans="1:11" ht="18" customHeight="1">
      <c r="A43" s="58">
        <v>36</v>
      </c>
      <c r="B43" s="101"/>
      <c r="C43" s="102"/>
      <c r="D43" s="67" t="str">
        <f>IFERROR(IF(B43="","",IFERROR(INDEX(base!F:F,MATCH('ثبت سفارش'!B43,base!C:C,0)),INDEX(base!F:F,MATCH('ثبت سفارش'!B43,base!D:D,0)))),"نام محصول را صحیح وارد نمائید")</f>
        <v/>
      </c>
      <c r="E43" s="68" t="str">
        <f>IFERROR(IFERROR(IF(MATCH(B43,base!D:D,0)&gt;1,INDEX(base!C:C,MATCH('ثبت سفارش'!B43,base!D:D,0))),INDEX(base!D:D,MATCH('ثبت سفارش'!B43,base!C:C,))),"")</f>
        <v/>
      </c>
      <c r="F43" s="69" t="str">
        <f>IFERROR(INDEX(base!G:G,MATCH('ثبت سفارش'!D43,base!F:F,)),"")</f>
        <v/>
      </c>
      <c r="G43" s="143" t="str">
        <f t="shared" si="2"/>
        <v/>
      </c>
      <c r="H43" s="144"/>
      <c r="I43" s="144"/>
      <c r="J43" s="144"/>
      <c r="K43" s="145"/>
    </row>
    <row r="44" spans="1:11" ht="18" customHeight="1">
      <c r="A44" s="58">
        <v>37</v>
      </c>
      <c r="B44" s="101"/>
      <c r="C44" s="102"/>
      <c r="D44" s="67" t="str">
        <f>IFERROR(IF(B44="","",IFERROR(INDEX(base!F:F,MATCH('ثبت سفارش'!B44,base!C:C,0)),INDEX(base!F:F,MATCH('ثبت سفارش'!B44,base!D:D,0)))),"نام محصول را صحیح وارد نمائید")</f>
        <v/>
      </c>
      <c r="E44" s="68" t="str">
        <f>IFERROR(IFERROR(IF(MATCH(B44,base!D:D,0)&gt;1,INDEX(base!C:C,MATCH('ثبت سفارش'!B44,base!D:D,0))),INDEX(base!D:D,MATCH('ثبت سفارش'!B44,base!C:C,))),"")</f>
        <v/>
      </c>
      <c r="F44" s="69" t="str">
        <f>IFERROR(INDEX(base!G:G,MATCH('ثبت سفارش'!D44,base!F:F,)),"")</f>
        <v/>
      </c>
      <c r="G44" s="143" t="str">
        <f t="shared" si="2"/>
        <v/>
      </c>
      <c r="H44" s="144"/>
      <c r="I44" s="144"/>
      <c r="J44" s="144"/>
      <c r="K44" s="145"/>
    </row>
    <row r="45" spans="1:11" ht="18" customHeight="1">
      <c r="A45" s="58">
        <v>38</v>
      </c>
      <c r="B45" s="101"/>
      <c r="C45" s="102"/>
      <c r="D45" s="67" t="str">
        <f>IFERROR(IF(B45="","",IFERROR(INDEX(base!F:F,MATCH('ثبت سفارش'!B45,base!C:C,0)),INDEX(base!F:F,MATCH('ثبت سفارش'!B45,base!D:D,0)))),"نام محصول را صحیح وارد نمائید")</f>
        <v/>
      </c>
      <c r="E45" s="68" t="str">
        <f>IFERROR(IFERROR(IF(MATCH(B45,base!D:D,0)&gt;1,INDEX(base!C:C,MATCH('ثبت سفارش'!B45,base!D:D,0))),INDEX(base!D:D,MATCH('ثبت سفارش'!B45,base!C:C,))),"")</f>
        <v/>
      </c>
      <c r="F45" s="69" t="str">
        <f>IFERROR(INDEX(base!G:G,MATCH('ثبت سفارش'!D45,base!F:F,)),"")</f>
        <v/>
      </c>
      <c r="G45" s="143" t="str">
        <f t="shared" si="2"/>
        <v/>
      </c>
      <c r="H45" s="144"/>
      <c r="I45" s="144"/>
      <c r="J45" s="144"/>
      <c r="K45" s="145"/>
    </row>
    <row r="46" spans="1:11" ht="18" customHeight="1">
      <c r="A46" s="58">
        <v>39</v>
      </c>
      <c r="B46" s="101"/>
      <c r="C46" s="102"/>
      <c r="D46" s="67" t="str">
        <f>IFERROR(IF(B46="","",IFERROR(INDEX(base!F:F,MATCH('ثبت سفارش'!B46,base!C:C,0)),INDEX(base!F:F,MATCH('ثبت سفارش'!B46,base!D:D,0)))),"نام محصول را صحیح وارد نمائید")</f>
        <v/>
      </c>
      <c r="E46" s="68" t="str">
        <f>IFERROR(IFERROR(IF(MATCH(B46,base!D:D,0)&gt;1,INDEX(base!C:C,MATCH('ثبت سفارش'!B46,base!D:D,0))),INDEX(base!D:D,MATCH('ثبت سفارش'!B46,base!C:C,))),"")</f>
        <v/>
      </c>
      <c r="F46" s="69" t="str">
        <f>IFERROR(INDEX(base!G:G,MATCH('ثبت سفارش'!D46,base!F:F,)),"")</f>
        <v/>
      </c>
      <c r="G46" s="143" t="str">
        <f t="shared" si="2"/>
        <v/>
      </c>
      <c r="H46" s="144"/>
      <c r="I46" s="144"/>
      <c r="J46" s="144"/>
      <c r="K46" s="145"/>
    </row>
    <row r="47" spans="1:11" ht="18" customHeight="1">
      <c r="A47" s="58">
        <v>40</v>
      </c>
      <c r="B47" s="101"/>
      <c r="C47" s="102"/>
      <c r="D47" s="67" t="str">
        <f>IFERROR(IF(B47="","",IFERROR(INDEX(base!F:F,MATCH('ثبت سفارش'!B47,base!C:C,0)),INDEX(base!F:F,MATCH('ثبت سفارش'!B47,base!D:D,0)))),"نام محصول را صحیح وارد نمائید")</f>
        <v/>
      </c>
      <c r="E47" s="68" t="str">
        <f>IFERROR(IFERROR(IF(MATCH(B47,base!D:D,0)&gt;1,INDEX(base!C:C,MATCH('ثبت سفارش'!B47,base!D:D,0))),INDEX(base!D:D,MATCH('ثبت سفارش'!B47,base!C:C,))),"")</f>
        <v/>
      </c>
      <c r="F47" s="69" t="str">
        <f>IFERROR(INDEX(base!G:G,MATCH('ثبت سفارش'!D47,base!F:F,)),"")</f>
        <v/>
      </c>
      <c r="G47" s="143" t="str">
        <f t="shared" si="2"/>
        <v/>
      </c>
      <c r="H47" s="144"/>
      <c r="I47" s="144"/>
      <c r="J47" s="144"/>
      <c r="K47" s="145"/>
    </row>
    <row r="48" spans="1:11" ht="18" customHeight="1">
      <c r="A48" s="58">
        <v>41</v>
      </c>
      <c r="B48" s="101"/>
      <c r="C48" s="102"/>
      <c r="D48" s="67" t="str">
        <f>IFERROR(IF(B48="","",IFERROR(INDEX(base!F:F,MATCH('ثبت سفارش'!B48,base!C:C,0)),INDEX(base!F:F,MATCH('ثبت سفارش'!B48,base!D:D,0)))),"نام محصول را صحیح وارد نمائید")</f>
        <v/>
      </c>
      <c r="E48" s="68" t="str">
        <f>IFERROR(IFERROR(IF(MATCH(B48,base!D:D,0)&gt;1,INDEX(base!C:C,MATCH('ثبت سفارش'!B48,base!D:D,0))),INDEX(base!D:D,MATCH('ثبت سفارش'!B48,base!C:C,))),"")</f>
        <v/>
      </c>
      <c r="F48" s="69" t="str">
        <f>IFERROR(INDEX(base!G:G,MATCH('ثبت سفارش'!D48,base!F:F,)),"")</f>
        <v/>
      </c>
      <c r="G48" s="143" t="str">
        <f t="shared" si="2"/>
        <v/>
      </c>
      <c r="H48" s="144"/>
      <c r="I48" s="144"/>
      <c r="J48" s="144"/>
      <c r="K48" s="145"/>
    </row>
    <row r="49" spans="1:11" ht="18" customHeight="1">
      <c r="A49" s="58">
        <v>42</v>
      </c>
      <c r="B49" s="101"/>
      <c r="C49" s="102"/>
      <c r="D49" s="67" t="str">
        <f>IFERROR(IF(B49="","",IFERROR(INDEX(base!F:F,MATCH('ثبت سفارش'!B49,base!C:C,0)),INDEX(base!F:F,MATCH('ثبت سفارش'!B49,base!D:D,0)))),"نام محصول را صحیح وارد نمائید")</f>
        <v/>
      </c>
      <c r="E49" s="68" t="str">
        <f>IFERROR(IFERROR(IF(MATCH(B49,base!D:D,0)&gt;1,INDEX(base!C:C,MATCH('ثبت سفارش'!B49,base!D:D,0))),INDEX(base!D:D,MATCH('ثبت سفارش'!B49,base!C:C,))),"")</f>
        <v/>
      </c>
      <c r="F49" s="69" t="str">
        <f>IFERROR(INDEX(base!G:G,MATCH('ثبت سفارش'!D49,base!F:F,)),"")</f>
        <v/>
      </c>
      <c r="G49" s="143" t="str">
        <f t="shared" si="2"/>
        <v/>
      </c>
      <c r="H49" s="144"/>
      <c r="I49" s="144"/>
      <c r="J49" s="144"/>
      <c r="K49" s="145"/>
    </row>
    <row r="50" spans="1:11" ht="18" customHeight="1">
      <c r="A50" s="58">
        <v>43</v>
      </c>
      <c r="B50" s="101"/>
      <c r="C50" s="102"/>
      <c r="D50" s="67" t="str">
        <f>IFERROR(IF(B50="","",IFERROR(INDEX(base!F:F,MATCH('ثبت سفارش'!B50,base!C:C,0)),INDEX(base!F:F,MATCH('ثبت سفارش'!B50,base!D:D,0)))),"نام محصول را صحیح وارد نمائید")</f>
        <v/>
      </c>
      <c r="E50" s="68" t="str">
        <f>IFERROR(IFERROR(IF(MATCH(B50,base!D:D,0)&gt;1,INDEX(base!C:C,MATCH('ثبت سفارش'!B50,base!D:D,0))),INDEX(base!D:D,MATCH('ثبت سفارش'!B50,base!C:C,))),"")</f>
        <v/>
      </c>
      <c r="F50" s="69" t="str">
        <f>IFERROR(INDEX(base!G:G,MATCH('ثبت سفارش'!D50,base!F:F,)),"")</f>
        <v/>
      </c>
      <c r="G50" s="143" t="str">
        <f t="shared" si="2"/>
        <v/>
      </c>
      <c r="H50" s="144"/>
      <c r="I50" s="144"/>
      <c r="J50" s="144"/>
      <c r="K50" s="145"/>
    </row>
    <row r="51" spans="1:11" ht="18" customHeight="1">
      <c r="A51" s="58">
        <v>44</v>
      </c>
      <c r="B51" s="101"/>
      <c r="C51" s="102"/>
      <c r="D51" s="67" t="str">
        <f>IFERROR(IF(B51="","",IFERROR(INDEX(base!F:F,MATCH('ثبت سفارش'!B51,base!C:C,0)),INDEX(base!F:F,MATCH('ثبت سفارش'!B51,base!D:D,0)))),"نام محصول را صحیح وارد نمائید")</f>
        <v/>
      </c>
      <c r="E51" s="68" t="str">
        <f>IFERROR(IFERROR(IF(MATCH(B51,base!D:D,0)&gt;1,INDEX(base!C:C,MATCH('ثبت سفارش'!B51,base!D:D,0))),INDEX(base!D:D,MATCH('ثبت سفارش'!B51,base!C:C,))),"")</f>
        <v/>
      </c>
      <c r="F51" s="69" t="str">
        <f>IFERROR(INDEX(base!G:G,MATCH('ثبت سفارش'!D51,base!F:F,)),"")</f>
        <v/>
      </c>
      <c r="G51" s="143" t="str">
        <f t="shared" si="2"/>
        <v/>
      </c>
      <c r="H51" s="144"/>
      <c r="I51" s="144"/>
      <c r="J51" s="144"/>
      <c r="K51" s="145"/>
    </row>
    <row r="52" spans="1:11" ht="18" customHeight="1">
      <c r="A52" s="58">
        <v>45</v>
      </c>
      <c r="B52" s="101"/>
      <c r="C52" s="102"/>
      <c r="D52" s="67" t="str">
        <f>IFERROR(IF(B52="","",IFERROR(INDEX(base!F:F,MATCH('ثبت سفارش'!B52,base!C:C,0)),INDEX(base!F:F,MATCH('ثبت سفارش'!B52,base!D:D,0)))),"نام محصول را صحیح وارد نمائید")</f>
        <v/>
      </c>
      <c r="E52" s="68" t="str">
        <f>IFERROR(IFERROR(IF(MATCH(B52,base!D:D,0)&gt;1,INDEX(base!C:C,MATCH('ثبت سفارش'!B52,base!D:D,0))),INDEX(base!D:D,MATCH('ثبت سفارش'!B52,base!C:C,))),"")</f>
        <v/>
      </c>
      <c r="F52" s="69" t="str">
        <f>IFERROR(INDEX(base!G:G,MATCH('ثبت سفارش'!D52,base!F:F,)),"")</f>
        <v/>
      </c>
      <c r="G52" s="143" t="str">
        <f t="shared" si="2"/>
        <v/>
      </c>
      <c r="H52" s="144"/>
      <c r="I52" s="144"/>
      <c r="J52" s="144"/>
      <c r="K52" s="145"/>
    </row>
    <row r="53" spans="1:11" ht="18" customHeight="1">
      <c r="A53" s="58">
        <v>46</v>
      </c>
      <c r="B53" s="101"/>
      <c r="C53" s="102"/>
      <c r="D53" s="67" t="str">
        <f>IFERROR(IF(B53="","",IFERROR(INDEX(base!F:F,MATCH('ثبت سفارش'!B53,base!C:C,0)),INDEX(base!F:F,MATCH('ثبت سفارش'!B53,base!D:D,0)))),"نام محصول را صحیح وارد نمائید")</f>
        <v/>
      </c>
      <c r="E53" s="68" t="str">
        <f>IFERROR(IFERROR(IF(MATCH(B53,base!D:D,0)&gt;1,INDEX(base!C:C,MATCH('ثبت سفارش'!B53,base!D:D,0))),INDEX(base!D:D,MATCH('ثبت سفارش'!B53,base!C:C,))),"")</f>
        <v/>
      </c>
      <c r="F53" s="69" t="str">
        <f>IFERROR(INDEX(base!G:G,MATCH('ثبت سفارش'!D53,base!F:F,)),"")</f>
        <v/>
      </c>
      <c r="G53" s="143" t="str">
        <f t="shared" si="2"/>
        <v/>
      </c>
      <c r="H53" s="144"/>
      <c r="I53" s="144"/>
      <c r="J53" s="144"/>
      <c r="K53" s="145"/>
    </row>
    <row r="54" spans="1:11" ht="18" customHeight="1">
      <c r="A54" s="58">
        <v>47</v>
      </c>
      <c r="B54" s="101"/>
      <c r="C54" s="102"/>
      <c r="D54" s="67" t="str">
        <f>IFERROR(IF(B54="","",IFERROR(INDEX(base!F:F,MATCH('ثبت سفارش'!B54,base!C:C,0)),INDEX(base!F:F,MATCH('ثبت سفارش'!B54,base!D:D,0)))),"نام محصول را صحیح وارد نمائید")</f>
        <v/>
      </c>
      <c r="E54" s="68" t="str">
        <f>IFERROR(IFERROR(IF(MATCH(B54,base!D:D,0)&gt;1,INDEX(base!C:C,MATCH('ثبت سفارش'!B54,base!D:D,0))),INDEX(base!D:D,MATCH('ثبت سفارش'!B54,base!C:C,))),"")</f>
        <v/>
      </c>
      <c r="F54" s="69" t="str">
        <f>IFERROR(INDEX(base!G:G,MATCH('ثبت سفارش'!D54,base!F:F,)),"")</f>
        <v/>
      </c>
      <c r="G54" s="143" t="str">
        <f t="shared" si="2"/>
        <v/>
      </c>
      <c r="H54" s="144"/>
      <c r="I54" s="144"/>
      <c r="J54" s="144"/>
      <c r="K54" s="145"/>
    </row>
    <row r="55" spans="1:11" ht="18" customHeight="1">
      <c r="A55" s="58">
        <v>48</v>
      </c>
      <c r="B55" s="101"/>
      <c r="C55" s="102"/>
      <c r="D55" s="67" t="str">
        <f>IFERROR(IF(B55="","",IFERROR(INDEX(base!F:F,MATCH('ثبت سفارش'!B55,base!C:C,0)),INDEX(base!F:F,MATCH('ثبت سفارش'!B55,base!D:D,0)))),"نام محصول را صحیح وارد نمائید")</f>
        <v/>
      </c>
      <c r="E55" s="68" t="str">
        <f>IFERROR(IFERROR(IF(MATCH(B55,base!D:D,0)&gt;1,INDEX(base!C:C,MATCH('ثبت سفارش'!B55,base!D:D,0))),INDEX(base!D:D,MATCH('ثبت سفارش'!B55,base!C:C,))),"")</f>
        <v/>
      </c>
      <c r="F55" s="69" t="str">
        <f>IFERROR(INDEX(base!G:G,MATCH('ثبت سفارش'!D55,base!F:F,)),"")</f>
        <v/>
      </c>
      <c r="G55" s="143" t="str">
        <f t="shared" si="2"/>
        <v/>
      </c>
      <c r="H55" s="144"/>
      <c r="I55" s="144"/>
      <c r="J55" s="144"/>
      <c r="K55" s="145"/>
    </row>
    <row r="56" spans="1:11" ht="18" customHeight="1">
      <c r="A56" s="58">
        <v>49</v>
      </c>
      <c r="B56" s="101"/>
      <c r="C56" s="102"/>
      <c r="D56" s="67" t="str">
        <f>IFERROR(IF(B56="","",IFERROR(INDEX(base!F:F,MATCH('ثبت سفارش'!B56,base!C:C,0)),INDEX(base!F:F,MATCH('ثبت سفارش'!B56,base!D:D,0)))),"نام محصول را صحیح وارد نمائید")</f>
        <v/>
      </c>
      <c r="E56" s="68" t="str">
        <f>IFERROR(IFERROR(IF(MATCH(B56,base!D:D,0)&gt;1,INDEX(base!C:C,MATCH('ثبت سفارش'!B56,base!D:D,0))),INDEX(base!D:D,MATCH('ثبت سفارش'!B56,base!C:C,))),"")</f>
        <v/>
      </c>
      <c r="F56" s="69" t="str">
        <f>IFERROR(INDEX(base!G:G,MATCH('ثبت سفارش'!D56,base!F:F,)),"")</f>
        <v/>
      </c>
      <c r="G56" s="143" t="str">
        <f t="shared" si="2"/>
        <v/>
      </c>
      <c r="H56" s="144"/>
      <c r="I56" s="144"/>
      <c r="J56" s="144"/>
      <c r="K56" s="145"/>
    </row>
    <row r="57" spans="1:11" ht="18" customHeight="1">
      <c r="A57" s="58">
        <v>50</v>
      </c>
      <c r="B57" s="101"/>
      <c r="C57" s="102"/>
      <c r="D57" s="67" t="str">
        <f>IFERROR(IF(B57="","",IFERROR(INDEX(base!F:F,MATCH('ثبت سفارش'!B57,base!C:C,0)),INDEX(base!F:F,MATCH('ثبت سفارش'!B57,base!D:D,0)))),"نام محصول را صحیح وارد نمائید")</f>
        <v/>
      </c>
      <c r="E57" s="68" t="str">
        <f>IFERROR(IFERROR(IF(MATCH(B57,base!D:D,0)&gt;1,INDEX(base!C:C,MATCH('ثبت سفارش'!B57,base!D:D,0))),INDEX(base!D:D,MATCH('ثبت سفارش'!B57,base!C:C,))),"")</f>
        <v/>
      </c>
      <c r="F57" s="69" t="str">
        <f>IFERROR(INDEX(base!G:G,MATCH('ثبت سفارش'!D57,base!F:F,)),"")</f>
        <v/>
      </c>
      <c r="G57" s="143" t="str">
        <f t="shared" si="2"/>
        <v/>
      </c>
      <c r="H57" s="144"/>
      <c r="I57" s="144"/>
      <c r="J57" s="144"/>
      <c r="K57" s="145"/>
    </row>
    <row r="58" spans="1:11" ht="18" customHeight="1">
      <c r="A58" s="58">
        <v>51</v>
      </c>
      <c r="B58" s="101"/>
      <c r="C58" s="102"/>
      <c r="D58" s="67" t="str">
        <f>IFERROR(IF(B58="","",IFERROR(INDEX(base!F:F,MATCH('ثبت سفارش'!B58,base!C:C,0)),INDEX(base!F:F,MATCH('ثبت سفارش'!B58,base!D:D,0)))),"نام محصول را صحیح وارد نمائید")</f>
        <v/>
      </c>
      <c r="E58" s="68" t="str">
        <f>IFERROR(IFERROR(IF(MATCH(B58,base!D:D,0)&gt;1,INDEX(base!C:C,MATCH('ثبت سفارش'!B58,base!D:D,0))),INDEX(base!D:D,MATCH('ثبت سفارش'!B58,base!C:C,))),"")</f>
        <v/>
      </c>
      <c r="F58" s="69" t="str">
        <f>IFERROR(INDEX(base!G:G,MATCH('ثبت سفارش'!D58,base!F:F,)),"")</f>
        <v/>
      </c>
      <c r="G58" s="143" t="str">
        <f t="shared" si="2"/>
        <v/>
      </c>
      <c r="H58" s="144"/>
      <c r="I58" s="144"/>
      <c r="J58" s="144"/>
      <c r="K58" s="145"/>
    </row>
    <row r="59" spans="1:11" ht="18" customHeight="1">
      <c r="A59" s="58">
        <v>52</v>
      </c>
      <c r="B59" s="101"/>
      <c r="C59" s="102"/>
      <c r="D59" s="67" t="str">
        <f>IFERROR(IF(B59="","",IFERROR(INDEX(base!F:F,MATCH('ثبت سفارش'!B59,base!C:C,0)),INDEX(base!F:F,MATCH('ثبت سفارش'!B59,base!D:D,0)))),"نام محصول را صحیح وارد نمائید")</f>
        <v/>
      </c>
      <c r="E59" s="68" t="str">
        <f>IFERROR(IFERROR(IF(MATCH(B59,base!D:D,0)&gt;1,INDEX(base!C:C,MATCH('ثبت سفارش'!B59,base!D:D,0))),INDEX(base!D:D,MATCH('ثبت سفارش'!B59,base!C:C,))),"")</f>
        <v/>
      </c>
      <c r="F59" s="69" t="str">
        <f>IFERROR(INDEX(base!G:G,MATCH('ثبت سفارش'!D59,base!F:F,)),"")</f>
        <v/>
      </c>
      <c r="G59" s="143" t="str">
        <f t="shared" si="2"/>
        <v/>
      </c>
      <c r="H59" s="144"/>
      <c r="I59" s="144"/>
      <c r="J59" s="144"/>
      <c r="K59" s="145"/>
    </row>
    <row r="60" spans="1:11" ht="18" customHeight="1">
      <c r="A60" s="58">
        <v>53</v>
      </c>
      <c r="B60" s="101"/>
      <c r="C60" s="102"/>
      <c r="D60" s="67" t="str">
        <f>IFERROR(IF(B60="","",IFERROR(INDEX(base!F:F,MATCH('ثبت سفارش'!B60,base!C:C,0)),INDEX(base!F:F,MATCH('ثبت سفارش'!B60,base!D:D,0)))),"نام محصول را صحیح وارد نمائید")</f>
        <v/>
      </c>
      <c r="E60" s="68" t="str">
        <f>IFERROR(IFERROR(IF(MATCH(B60,base!D:D,0)&gt;1,INDEX(base!C:C,MATCH('ثبت سفارش'!B60,base!D:D,0))),INDEX(base!D:D,MATCH('ثبت سفارش'!B60,base!C:C,))),"")</f>
        <v/>
      </c>
      <c r="F60" s="69" t="str">
        <f>IFERROR(INDEX(base!G:G,MATCH('ثبت سفارش'!D60,base!F:F,)),"")</f>
        <v/>
      </c>
      <c r="G60" s="143" t="str">
        <f t="shared" si="2"/>
        <v/>
      </c>
      <c r="H60" s="144"/>
      <c r="I60" s="144"/>
      <c r="J60" s="144"/>
      <c r="K60" s="145"/>
    </row>
    <row r="61" spans="1:11" ht="18" customHeight="1">
      <c r="A61" s="58">
        <v>54</v>
      </c>
      <c r="B61" s="101"/>
      <c r="C61" s="102"/>
      <c r="D61" s="67" t="str">
        <f>IFERROR(IF(B61="","",IFERROR(INDEX(base!F:F,MATCH('ثبت سفارش'!B61,base!C:C,0)),INDEX(base!F:F,MATCH('ثبت سفارش'!B61,base!D:D,0)))),"نام محصول را صحیح وارد نمائید")</f>
        <v/>
      </c>
      <c r="E61" s="68" t="str">
        <f>IFERROR(IFERROR(IF(MATCH(B61,base!D:D,0)&gt;1,INDEX(base!C:C,MATCH('ثبت سفارش'!B61,base!D:D,0))),INDEX(base!D:D,MATCH('ثبت سفارش'!B61,base!C:C,))),"")</f>
        <v/>
      </c>
      <c r="F61" s="69" t="str">
        <f>IFERROR(INDEX(base!G:G,MATCH('ثبت سفارش'!D61,base!F:F,)),"")</f>
        <v/>
      </c>
      <c r="G61" s="143" t="str">
        <f t="shared" si="2"/>
        <v/>
      </c>
      <c r="H61" s="144"/>
      <c r="I61" s="144"/>
      <c r="J61" s="144"/>
      <c r="K61" s="145"/>
    </row>
    <row r="62" spans="1:11" ht="18" customHeight="1">
      <c r="A62" s="58">
        <v>55</v>
      </c>
      <c r="B62" s="101"/>
      <c r="C62" s="102"/>
      <c r="D62" s="67" t="str">
        <f>IFERROR(IF(B62="","",IFERROR(INDEX(base!F:F,MATCH('ثبت سفارش'!B62,base!C:C,0)),INDEX(base!F:F,MATCH('ثبت سفارش'!B62,base!D:D,0)))),"نام محصول را صحیح وارد نمائید")</f>
        <v/>
      </c>
      <c r="E62" s="68" t="str">
        <f>IFERROR(IFERROR(IF(MATCH(B62,base!D:D,0)&gt;1,INDEX(base!C:C,MATCH('ثبت سفارش'!B62,base!D:D,0))),INDEX(base!D:D,MATCH('ثبت سفارش'!B62,base!C:C,))),"")</f>
        <v/>
      </c>
      <c r="F62" s="69" t="str">
        <f>IFERROR(INDEX(base!G:G,MATCH('ثبت سفارش'!D62,base!F:F,)),"")</f>
        <v/>
      </c>
      <c r="G62" s="143" t="str">
        <f t="shared" si="2"/>
        <v/>
      </c>
      <c r="H62" s="144"/>
      <c r="I62" s="144"/>
      <c r="J62" s="144"/>
      <c r="K62" s="145"/>
    </row>
    <row r="63" spans="1:11" ht="18" customHeight="1">
      <c r="A63" s="58">
        <v>56</v>
      </c>
      <c r="B63" s="101"/>
      <c r="C63" s="102"/>
      <c r="D63" s="67" t="str">
        <f>IFERROR(IF(B63="","",IFERROR(INDEX(base!F:F,MATCH('ثبت سفارش'!B63,base!C:C,0)),INDEX(base!F:F,MATCH('ثبت سفارش'!B63,base!D:D,0)))),"نام محصول را صحیح وارد نمائید")</f>
        <v/>
      </c>
      <c r="E63" s="68" t="str">
        <f>IFERROR(IFERROR(IF(MATCH(B63,base!D:D,0)&gt;1,INDEX(base!C:C,MATCH('ثبت سفارش'!B63,base!D:D,0))),INDEX(base!D:D,MATCH('ثبت سفارش'!B63,base!C:C,))),"")</f>
        <v/>
      </c>
      <c r="F63" s="69" t="str">
        <f>IFERROR(INDEX(base!G:G,MATCH('ثبت سفارش'!D63,base!F:F,)),"")</f>
        <v/>
      </c>
      <c r="G63" s="143" t="str">
        <f t="shared" si="2"/>
        <v/>
      </c>
      <c r="H63" s="144"/>
      <c r="I63" s="144"/>
      <c r="J63" s="144"/>
      <c r="K63" s="145"/>
    </row>
    <row r="64" spans="1:11" ht="18" customHeight="1">
      <c r="A64" s="58">
        <v>57</v>
      </c>
      <c r="B64" s="101"/>
      <c r="C64" s="102"/>
      <c r="D64" s="67" t="str">
        <f>IFERROR(IF(B64="","",IFERROR(INDEX(base!F:F,MATCH('ثبت سفارش'!B64,base!C:C,0)),INDEX(base!F:F,MATCH('ثبت سفارش'!B64,base!D:D,0)))),"نام محصول را صحیح وارد نمائید")</f>
        <v/>
      </c>
      <c r="E64" s="68" t="str">
        <f>IFERROR(IFERROR(IF(MATCH(B64,base!D:D,0)&gt;1,INDEX(base!C:C,MATCH('ثبت سفارش'!B64,base!D:D,0))),INDEX(base!D:D,MATCH('ثبت سفارش'!B64,base!C:C,))),"")</f>
        <v/>
      </c>
      <c r="F64" s="69" t="str">
        <f>IFERROR(INDEX(base!G:G,MATCH('ثبت سفارش'!D64,base!F:F,)),"")</f>
        <v/>
      </c>
      <c r="G64" s="143" t="str">
        <f t="shared" si="2"/>
        <v/>
      </c>
      <c r="H64" s="144"/>
      <c r="I64" s="144"/>
      <c r="J64" s="144"/>
      <c r="K64" s="145"/>
    </row>
    <row r="65" spans="1:11" ht="18" customHeight="1">
      <c r="A65" s="58">
        <v>58</v>
      </c>
      <c r="B65" s="101"/>
      <c r="C65" s="102"/>
      <c r="D65" s="67" t="str">
        <f>IFERROR(IF(B65="","",IFERROR(INDEX(base!F:F,MATCH('ثبت سفارش'!B65,base!C:C,0)),INDEX(base!F:F,MATCH('ثبت سفارش'!B65,base!D:D,0)))),"نام محصول را صحیح وارد نمائید")</f>
        <v/>
      </c>
      <c r="E65" s="68" t="str">
        <f>IFERROR(IFERROR(IF(MATCH(B65,base!D:D,0)&gt;1,INDEX(base!C:C,MATCH('ثبت سفارش'!B65,base!D:D,0))),INDEX(base!D:D,MATCH('ثبت سفارش'!B65,base!C:C,))),"")</f>
        <v/>
      </c>
      <c r="F65" s="69" t="str">
        <f>IFERROR(INDEX(base!G:G,MATCH('ثبت سفارش'!D65,base!F:F,)),"")</f>
        <v/>
      </c>
      <c r="G65" s="143" t="str">
        <f t="shared" si="2"/>
        <v/>
      </c>
      <c r="H65" s="144"/>
      <c r="I65" s="144"/>
      <c r="J65" s="144"/>
      <c r="K65" s="145"/>
    </row>
    <row r="66" spans="1:11" ht="18" customHeight="1">
      <c r="A66" s="58">
        <v>59</v>
      </c>
      <c r="B66" s="101"/>
      <c r="C66" s="102"/>
      <c r="D66" s="67" t="str">
        <f>IFERROR(IF(B66="","",IFERROR(INDEX(base!F:F,MATCH('ثبت سفارش'!B66,base!C:C,0)),INDEX(base!F:F,MATCH('ثبت سفارش'!B66,base!D:D,0)))),"نام محصول را صحیح وارد نمائید")</f>
        <v/>
      </c>
      <c r="E66" s="68" t="str">
        <f>IFERROR(IFERROR(IF(MATCH(B66,base!D:D,0)&gt;1,INDEX(base!C:C,MATCH('ثبت سفارش'!B66,base!D:D,0))),INDEX(base!D:D,MATCH('ثبت سفارش'!B66,base!C:C,))),"")</f>
        <v/>
      </c>
      <c r="F66" s="69" t="str">
        <f>IFERROR(INDEX(base!G:G,MATCH('ثبت سفارش'!D66,base!F:F,)),"")</f>
        <v/>
      </c>
      <c r="G66" s="143" t="str">
        <f t="shared" si="2"/>
        <v/>
      </c>
      <c r="H66" s="144"/>
      <c r="I66" s="144"/>
      <c r="J66" s="144"/>
      <c r="K66" s="145"/>
    </row>
    <row r="67" spans="1:11" ht="18" customHeight="1">
      <c r="A67" s="58">
        <v>60</v>
      </c>
      <c r="B67" s="101"/>
      <c r="C67" s="102"/>
      <c r="D67" s="67" t="str">
        <f>IFERROR(IF(B67="","",IFERROR(INDEX(base!F:F,MATCH('ثبت سفارش'!B67,base!C:C,0)),INDEX(base!F:F,MATCH('ثبت سفارش'!B67,base!D:D,0)))),"نام محصول را صحیح وارد نمائید")</f>
        <v/>
      </c>
      <c r="E67" s="68" t="str">
        <f>IFERROR(IFERROR(IF(MATCH(B67,base!D:D,0)&gt;1,INDEX(base!C:C,MATCH('ثبت سفارش'!B67,base!D:D,0))),INDEX(base!D:D,MATCH('ثبت سفارش'!B67,base!C:C,))),"")</f>
        <v/>
      </c>
      <c r="F67" s="69" t="str">
        <f>IFERROR(INDEX(base!G:G,MATCH('ثبت سفارش'!D67,base!F:F,)),"")</f>
        <v/>
      </c>
      <c r="G67" s="143" t="str">
        <f t="shared" si="2"/>
        <v/>
      </c>
      <c r="H67" s="144"/>
      <c r="I67" s="144"/>
      <c r="J67" s="144"/>
      <c r="K67" s="145"/>
    </row>
    <row r="68" spans="1:11" ht="18" customHeight="1">
      <c r="A68" s="58">
        <v>61</v>
      </c>
      <c r="B68" s="101"/>
      <c r="C68" s="102"/>
      <c r="D68" s="67" t="str">
        <f>IFERROR(IF(B68="","",IFERROR(INDEX(base!F:F,MATCH('ثبت سفارش'!B68,base!C:C,0)),INDEX(base!F:F,MATCH('ثبت سفارش'!B68,base!D:D,0)))),"نام محصول را صحیح وارد نمائید")</f>
        <v/>
      </c>
      <c r="E68" s="68" t="str">
        <f>IFERROR(IFERROR(IF(MATCH(B68,base!D:D,0)&gt;1,INDEX(base!C:C,MATCH('ثبت سفارش'!B68,base!D:D,0))),INDEX(base!D:D,MATCH('ثبت سفارش'!B68,base!C:C,))),"")</f>
        <v/>
      </c>
      <c r="F68" s="69" t="str">
        <f>IFERROR(INDEX(base!G:G,MATCH('ثبت سفارش'!D68,base!F:F,)),"")</f>
        <v/>
      </c>
      <c r="G68" s="143" t="str">
        <f t="shared" si="2"/>
        <v/>
      </c>
      <c r="H68" s="144"/>
      <c r="I68" s="144"/>
      <c r="J68" s="144"/>
      <c r="K68" s="145"/>
    </row>
    <row r="69" spans="1:11" ht="18" customHeight="1">
      <c r="A69" s="58">
        <v>62</v>
      </c>
      <c r="B69" s="101"/>
      <c r="C69" s="102"/>
      <c r="D69" s="67" t="str">
        <f>IFERROR(IF(B69="","",IFERROR(INDEX(base!F:F,MATCH('ثبت سفارش'!B69,base!C:C,0)),INDEX(base!F:F,MATCH('ثبت سفارش'!B69,base!D:D,0)))),"نام محصول را صحیح وارد نمائید")</f>
        <v/>
      </c>
      <c r="E69" s="68" t="str">
        <f>IFERROR(IFERROR(IF(MATCH(B69,base!D:D,0)&gt;1,INDEX(base!C:C,MATCH('ثبت سفارش'!B69,base!D:D,0))),INDEX(base!D:D,MATCH('ثبت سفارش'!B69,base!C:C,))),"")</f>
        <v/>
      </c>
      <c r="F69" s="69" t="str">
        <f>IFERROR(INDEX(base!G:G,MATCH('ثبت سفارش'!D69,base!F:F,)),"")</f>
        <v/>
      </c>
      <c r="G69" s="143" t="str">
        <f t="shared" si="2"/>
        <v/>
      </c>
      <c r="H69" s="144"/>
      <c r="I69" s="144"/>
      <c r="J69" s="144"/>
      <c r="K69" s="145"/>
    </row>
    <row r="70" spans="1:11" ht="18" customHeight="1">
      <c r="A70" s="58">
        <v>63</v>
      </c>
      <c r="B70" s="101"/>
      <c r="C70" s="102"/>
      <c r="D70" s="67" t="str">
        <f>IFERROR(IF(B70="","",IFERROR(INDEX(base!F:F,MATCH('ثبت سفارش'!B70,base!C:C,0)),INDEX(base!F:F,MATCH('ثبت سفارش'!B70,base!D:D,0)))),"نام محصول را صحیح وارد نمائید")</f>
        <v/>
      </c>
      <c r="E70" s="68" t="str">
        <f>IFERROR(IFERROR(IF(MATCH(B70,base!D:D,0)&gt;1,INDEX(base!C:C,MATCH('ثبت سفارش'!B70,base!D:D,0))),INDEX(base!D:D,MATCH('ثبت سفارش'!B70,base!C:C,))),"")</f>
        <v/>
      </c>
      <c r="F70" s="69" t="str">
        <f>IFERROR(INDEX(base!G:G,MATCH('ثبت سفارش'!D70,base!F:F,)),"")</f>
        <v/>
      </c>
      <c r="G70" s="143" t="str">
        <f t="shared" si="2"/>
        <v/>
      </c>
      <c r="H70" s="144"/>
      <c r="I70" s="144"/>
      <c r="J70" s="144"/>
      <c r="K70" s="145"/>
    </row>
    <row r="71" spans="1:11" ht="18" customHeight="1">
      <c r="A71" s="58">
        <v>64</v>
      </c>
      <c r="B71" s="101"/>
      <c r="C71" s="102"/>
      <c r="D71" s="67" t="str">
        <f>IFERROR(IF(B71="","",IFERROR(INDEX(base!F:F,MATCH('ثبت سفارش'!B71,base!C:C,0)),INDEX(base!F:F,MATCH('ثبت سفارش'!B71,base!D:D,0)))),"نام محصول را صحیح وارد نمائید")</f>
        <v/>
      </c>
      <c r="E71" s="68" t="str">
        <f>IFERROR(IFERROR(IF(MATCH(B71,base!D:D,0)&gt;1,INDEX(base!C:C,MATCH('ثبت سفارش'!B71,base!D:D,0))),INDEX(base!D:D,MATCH('ثبت سفارش'!B71,base!C:C,))),"")</f>
        <v/>
      </c>
      <c r="F71" s="69" t="str">
        <f>IFERROR(INDEX(base!G:G,MATCH('ثبت سفارش'!D71,base!F:F,)),"")</f>
        <v/>
      </c>
      <c r="G71" s="143" t="str">
        <f t="shared" si="2"/>
        <v/>
      </c>
      <c r="H71" s="144"/>
      <c r="I71" s="144"/>
      <c r="J71" s="144"/>
      <c r="K71" s="145"/>
    </row>
    <row r="72" spans="1:11" ht="18" customHeight="1">
      <c r="A72" s="58">
        <v>65</v>
      </c>
      <c r="B72" s="101"/>
      <c r="C72" s="102"/>
      <c r="D72" s="67" t="str">
        <f>IFERROR(IF(B72="","",IFERROR(INDEX(base!F:F,MATCH('ثبت سفارش'!B72,base!C:C,0)),INDEX(base!F:F,MATCH('ثبت سفارش'!B72,base!D:D,0)))),"نام محصول را صحیح وارد نمائید")</f>
        <v/>
      </c>
      <c r="E72" s="68" t="str">
        <f>IFERROR(IFERROR(IF(MATCH(B72,base!D:D,0)&gt;1,INDEX(base!C:C,MATCH('ثبت سفارش'!B72,base!D:D,0))),INDEX(base!D:D,MATCH('ثبت سفارش'!B72,base!C:C,))),"")</f>
        <v/>
      </c>
      <c r="F72" s="69" t="str">
        <f>IFERROR(INDEX(base!G:G,MATCH('ثبت سفارش'!D72,base!F:F,)),"")</f>
        <v/>
      </c>
      <c r="G72" s="143" t="str">
        <f t="shared" si="2"/>
        <v/>
      </c>
      <c r="H72" s="144"/>
      <c r="I72" s="144"/>
      <c r="J72" s="144"/>
      <c r="K72" s="145"/>
    </row>
    <row r="73" spans="1:11" ht="18" customHeight="1">
      <c r="A73" s="58">
        <v>66</v>
      </c>
      <c r="B73" s="101"/>
      <c r="C73" s="102"/>
      <c r="D73" s="67" t="str">
        <f>IFERROR(IF(B73="","",IFERROR(INDEX(base!F:F,MATCH('ثبت سفارش'!B73,base!C:C,0)),INDEX(base!F:F,MATCH('ثبت سفارش'!B73,base!D:D,0)))),"نام محصول را صحیح وارد نمائید")</f>
        <v/>
      </c>
      <c r="E73" s="68" t="str">
        <f>IFERROR(IFERROR(IF(MATCH(B73,base!D:D,0)&gt;1,INDEX(base!C:C,MATCH('ثبت سفارش'!B73,base!D:D,0))),INDEX(base!D:D,MATCH('ثبت سفارش'!B73,base!C:C,))),"")</f>
        <v/>
      </c>
      <c r="F73" s="69" t="str">
        <f>IFERROR(INDEX(base!G:G,MATCH('ثبت سفارش'!D73,base!F:F,)),"")</f>
        <v/>
      </c>
      <c r="G73" s="143" t="str">
        <f t="shared" si="2"/>
        <v/>
      </c>
      <c r="H73" s="144"/>
      <c r="I73" s="144"/>
      <c r="J73" s="144"/>
      <c r="K73" s="145"/>
    </row>
    <row r="74" spans="1:11" ht="18" customHeight="1">
      <c r="A74" s="58">
        <v>67</v>
      </c>
      <c r="B74" s="101"/>
      <c r="C74" s="102"/>
      <c r="D74" s="67" t="str">
        <f>IFERROR(IF(B74="","",IFERROR(INDEX(base!F:F,MATCH('ثبت سفارش'!B74,base!C:C,0)),INDEX(base!F:F,MATCH('ثبت سفارش'!B74,base!D:D,0)))),"نام محصول را صحیح وارد نمائید")</f>
        <v/>
      </c>
      <c r="E74" s="68" t="str">
        <f>IFERROR(IFERROR(IF(MATCH(B74,base!D:D,0)&gt;1,INDEX(base!C:C,MATCH('ثبت سفارش'!B74,base!D:D,0))),INDEX(base!D:D,MATCH('ثبت سفارش'!B74,base!C:C,))),"")</f>
        <v/>
      </c>
      <c r="F74" s="69" t="str">
        <f>IFERROR(INDEX(base!G:G,MATCH('ثبت سفارش'!D74,base!F:F,)),"")</f>
        <v/>
      </c>
      <c r="G74" s="143" t="str">
        <f t="shared" si="2"/>
        <v/>
      </c>
      <c r="H74" s="144"/>
      <c r="I74" s="144"/>
      <c r="J74" s="144"/>
      <c r="K74" s="145"/>
    </row>
    <row r="75" spans="1:11" ht="18" customHeight="1">
      <c r="A75" s="58">
        <v>68</v>
      </c>
      <c r="B75" s="101"/>
      <c r="C75" s="102"/>
      <c r="D75" s="67" t="str">
        <f>IFERROR(IF(B75="","",IFERROR(INDEX(base!F:F,MATCH('ثبت سفارش'!B75,base!C:C,0)),INDEX(base!F:F,MATCH('ثبت سفارش'!B75,base!D:D,0)))),"نام محصول را صحیح وارد نمائید")</f>
        <v/>
      </c>
      <c r="E75" s="68" t="str">
        <f>IFERROR(IFERROR(IF(MATCH(B75,base!D:D,0)&gt;1,INDEX(base!C:C,MATCH('ثبت سفارش'!B75,base!D:D,0))),INDEX(base!D:D,MATCH('ثبت سفارش'!B75,base!C:C,))),"")</f>
        <v/>
      </c>
      <c r="F75" s="69" t="str">
        <f>IFERROR(INDEX(base!G:G,MATCH('ثبت سفارش'!D75,base!F:F,)),"")</f>
        <v/>
      </c>
      <c r="G75" s="143" t="str">
        <f t="shared" si="2"/>
        <v/>
      </c>
      <c r="H75" s="144"/>
      <c r="I75" s="144"/>
      <c r="J75" s="144"/>
      <c r="K75" s="145"/>
    </row>
    <row r="76" spans="1:11" ht="18" customHeight="1">
      <c r="A76" s="58">
        <v>69</v>
      </c>
      <c r="B76" s="101"/>
      <c r="C76" s="102"/>
      <c r="D76" s="67" t="str">
        <f>IFERROR(IF(B76="","",IFERROR(INDEX(base!F:F,MATCH('ثبت سفارش'!B76,base!C:C,0)),INDEX(base!F:F,MATCH('ثبت سفارش'!B76,base!D:D,0)))),"نام محصول را صحیح وارد نمائید")</f>
        <v/>
      </c>
      <c r="E76" s="68" t="str">
        <f>IFERROR(IFERROR(IF(MATCH(B76,base!D:D,0)&gt;1,INDEX(base!C:C,MATCH('ثبت سفارش'!B76,base!D:D,0))),INDEX(base!D:D,MATCH('ثبت سفارش'!B76,base!C:C,))),"")</f>
        <v/>
      </c>
      <c r="F76" s="69" t="str">
        <f>IFERROR(INDEX(base!G:G,MATCH('ثبت سفارش'!D76,base!F:F,)),"")</f>
        <v/>
      </c>
      <c r="G76" s="143" t="str">
        <f t="shared" si="2"/>
        <v/>
      </c>
      <c r="H76" s="144"/>
      <c r="I76" s="144"/>
      <c r="J76" s="144"/>
      <c r="K76" s="145"/>
    </row>
    <row r="77" spans="1:11" ht="18" customHeight="1">
      <c r="A77" s="58">
        <v>70</v>
      </c>
      <c r="B77" s="101"/>
      <c r="C77" s="102"/>
      <c r="D77" s="67" t="str">
        <f>IFERROR(IF(B77="","",IFERROR(INDEX(base!F:F,MATCH('ثبت سفارش'!B77,base!C:C,0)),INDEX(base!F:F,MATCH('ثبت سفارش'!B77,base!D:D,0)))),"نام محصول را صحیح وارد نمائید")</f>
        <v/>
      </c>
      <c r="E77" s="68" t="str">
        <f>IFERROR(IFERROR(IF(MATCH(B77,base!D:D,0)&gt;1,INDEX(base!C:C,MATCH('ثبت سفارش'!B77,base!D:D,0))),INDEX(base!D:D,MATCH('ثبت سفارش'!B77,base!C:C,))),"")</f>
        <v/>
      </c>
      <c r="F77" s="69" t="str">
        <f>IFERROR(INDEX(base!G:G,MATCH('ثبت سفارش'!D77,base!F:F,)),"")</f>
        <v/>
      </c>
      <c r="G77" s="143" t="str">
        <f t="shared" si="2"/>
        <v/>
      </c>
      <c r="H77" s="144"/>
      <c r="I77" s="144"/>
      <c r="J77" s="144"/>
      <c r="K77" s="145"/>
    </row>
  </sheetData>
  <sheetProtection password="C732" sheet="1" formatCells="0" formatColumns="0" formatRows="0" insertColumns="0" insertRows="0" insertHyperlinks="0" deleteColumns="0" deleteRows="0" selectLockedCells="1" sort="0" autoFilter="0" pivotTables="0"/>
  <mergeCells count="85">
    <mergeCell ref="G73:K73"/>
    <mergeCell ref="G74:K74"/>
    <mergeCell ref="G75:K75"/>
    <mergeCell ref="G76:K76"/>
    <mergeCell ref="G77:K77"/>
    <mergeCell ref="G72:K72"/>
    <mergeCell ref="G61:K61"/>
    <mergeCell ref="G62:K62"/>
    <mergeCell ref="G63:K63"/>
    <mergeCell ref="G64:K64"/>
    <mergeCell ref="G65:K65"/>
    <mergeCell ref="G66:K66"/>
    <mergeCell ref="G67:K67"/>
    <mergeCell ref="G68:K68"/>
    <mergeCell ref="G69:K69"/>
    <mergeCell ref="G70:K70"/>
    <mergeCell ref="G71:K71"/>
    <mergeCell ref="G60:K60"/>
    <mergeCell ref="G49:K49"/>
    <mergeCell ref="G50:K50"/>
    <mergeCell ref="G51:K51"/>
    <mergeCell ref="G52:K52"/>
    <mergeCell ref="G53:K53"/>
    <mergeCell ref="G54:K54"/>
    <mergeCell ref="G55:K55"/>
    <mergeCell ref="G56:K56"/>
    <mergeCell ref="G57:K57"/>
    <mergeCell ref="G58:K58"/>
    <mergeCell ref="G59:K59"/>
    <mergeCell ref="G48:K48"/>
    <mergeCell ref="G37:K37"/>
    <mergeCell ref="G38:K38"/>
    <mergeCell ref="G39:K39"/>
    <mergeCell ref="G40:K40"/>
    <mergeCell ref="G41:K41"/>
    <mergeCell ref="G42:K42"/>
    <mergeCell ref="G43:K43"/>
    <mergeCell ref="G44:K44"/>
    <mergeCell ref="G45:K45"/>
    <mergeCell ref="G46:K46"/>
    <mergeCell ref="G47:K47"/>
    <mergeCell ref="G36:K36"/>
    <mergeCell ref="G25:K25"/>
    <mergeCell ref="G26:K26"/>
    <mergeCell ref="G27:K27"/>
    <mergeCell ref="G28:K28"/>
    <mergeCell ref="G29:K29"/>
    <mergeCell ref="G30:K30"/>
    <mergeCell ref="G31:K31"/>
    <mergeCell ref="G32:K32"/>
    <mergeCell ref="G33:K33"/>
    <mergeCell ref="G34:K34"/>
    <mergeCell ref="G35:K35"/>
    <mergeCell ref="G24:K24"/>
    <mergeCell ref="G13:K13"/>
    <mergeCell ref="G14:K14"/>
    <mergeCell ref="G15:K15"/>
    <mergeCell ref="G16:K16"/>
    <mergeCell ref="G17:K17"/>
    <mergeCell ref="G18:K18"/>
    <mergeCell ref="G19:K19"/>
    <mergeCell ref="G20:K20"/>
    <mergeCell ref="G21:K21"/>
    <mergeCell ref="G22:K22"/>
    <mergeCell ref="G23:K23"/>
    <mergeCell ref="G12:K12"/>
    <mergeCell ref="A5:C5"/>
    <mergeCell ref="E5:F5"/>
    <mergeCell ref="G5:K5"/>
    <mergeCell ref="G7:K7"/>
    <mergeCell ref="G8:K8"/>
    <mergeCell ref="G9:K9"/>
    <mergeCell ref="G10:K10"/>
    <mergeCell ref="G11:K11"/>
    <mergeCell ref="A6:C6"/>
    <mergeCell ref="E6:F6"/>
    <mergeCell ref="G6:K6"/>
    <mergeCell ref="A4:B4"/>
    <mergeCell ref="C4:K4"/>
    <mergeCell ref="A1:C1"/>
    <mergeCell ref="A2:B2"/>
    <mergeCell ref="A3:B3"/>
    <mergeCell ref="C3:D3"/>
    <mergeCell ref="D1:F1"/>
    <mergeCell ref="H3:K3"/>
  </mergeCells>
  <conditionalFormatting sqref="D2">
    <cfRule type="containsText" dxfId="104" priority="32" operator="containsText" text="کد عاملیت صحیح وارد نشده است">
      <formula>NOT(ISERROR(SEARCH("کد عاملیت صحیح وارد نشده است",D2)))</formula>
    </cfRule>
    <cfRule type="containsText" dxfId="103" priority="33" operator="containsText" text="کدعاملیت صحیح وارد نشده است">
      <formula>NOT(ISERROR(SEARCH("کدعاملیت صحیح وارد نشده است",D2)))</formula>
    </cfRule>
    <cfRule type="containsText" dxfId="102" priority="34" operator="containsText" text="کدعاملیت صحیح وارد نشده است">
      <formula>NOT(ISERROR(SEARCH("کدعاملیت صحیح وارد نشده است",D2)))</formula>
    </cfRule>
    <cfRule type="dataBar" priority="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{49E314EC-777D-4BFC-A45F-CF2056A5B8F7}</x14:id>
        </ext>
      </extLst>
    </cfRule>
  </conditionalFormatting>
  <conditionalFormatting sqref="G8:J77">
    <cfRule type="containsText" dxfId="101" priority="39" operator="containsText" text="تعداد">
      <formula>NOT(ISERROR(SEARCH("تعداد",G8)))</formula>
    </cfRule>
  </conditionalFormatting>
  <conditionalFormatting sqref="D8:D77">
    <cfRule type="containsText" dxfId="100" priority="38" operator="containsText" text="نام محصول را صحیح وارد نمائید">
      <formula>NOT(ISERROR(SEARCH("نام محصول را صحیح وارد نمائید",D8)))</formula>
    </cfRule>
  </conditionalFormatting>
  <conditionalFormatting sqref="G8:J77">
    <cfRule type="containsText" dxfId="99" priority="35" operator="containsText" text="تعداد وارد نشده است">
      <formula>NOT(ISERROR(SEARCH("تعداد وارد نشده است",G8)))</formula>
    </cfRule>
    <cfRule type="containsText" dxfId="98" priority="37" operator="containsText" text="تعداد تایید است">
      <formula>NOT(ISERROR(SEARCH("تعداد تایید است",G8)))</formula>
    </cfRule>
  </conditionalFormatting>
  <conditionalFormatting sqref="G8:J77">
    <cfRule type="containsText" dxfId="97" priority="36" operator="containsText" text="تعداد تایید است">
      <formula>NOT(ISERROR(SEARCH("تعداد تایید است",G8)))</formula>
    </cfRule>
  </conditionalFormatting>
  <conditionalFormatting sqref="B1:B5 B7 B26:B1048576">
    <cfRule type="duplicateValues" dxfId="96" priority="28"/>
    <cfRule type="duplicateValues" dxfId="95" priority="29"/>
    <cfRule type="duplicateValues" dxfId="94" priority="30"/>
    <cfRule type="duplicateValues" dxfId="93" priority="31"/>
  </conditionalFormatting>
  <conditionalFormatting sqref="C8:C77">
    <cfRule type="cellIs" dxfId="92" priority="22" operator="equal">
      <formula>0</formula>
    </cfRule>
  </conditionalFormatting>
  <conditionalFormatting sqref="C8">
    <cfRule type="expression" dxfId="91" priority="21">
      <formula>B8=0</formula>
    </cfRule>
  </conditionalFormatting>
  <conditionalFormatting sqref="C9:C77">
    <cfRule type="expression" dxfId="90" priority="20">
      <formula>B9=0</formula>
    </cfRule>
  </conditionalFormatting>
  <conditionalFormatting sqref="C9:C77">
    <cfRule type="expression" dxfId="89" priority="13">
      <formula>B9=0</formula>
    </cfRule>
  </conditionalFormatting>
  <conditionalFormatting sqref="C9:C76">
    <cfRule type="expression" dxfId="88" priority="12">
      <formula>B9=0</formula>
    </cfRule>
  </conditionalFormatting>
  <conditionalFormatting sqref="E1">
    <cfRule type="duplicateValues" dxfId="87" priority="5"/>
    <cfRule type="duplicateValues" dxfId="86" priority="6"/>
    <cfRule type="duplicateValues" dxfId="85" priority="7"/>
    <cfRule type="duplicateValues" dxfId="84" priority="8"/>
  </conditionalFormatting>
  <conditionalFormatting sqref="B8:B25">
    <cfRule type="duplicateValues" dxfId="83" priority="1"/>
    <cfRule type="duplicateValues" dxfId="82" priority="2"/>
    <cfRule type="duplicateValues" dxfId="81" priority="3"/>
    <cfRule type="duplicateValues" dxfId="80" priority="4"/>
  </conditionalFormatting>
  <pageMargins left="0.7" right="0.7" top="0.75" bottom="0.75" header="0.3" footer="0.3"/>
  <pageSetup scale="49" orientation="portrait" r:id="rId1"/>
  <colBreaks count="1" manualBreakCount="1">
    <brk id="11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9E314EC-777D-4BFC-A45F-CF2056A5B8F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</xm:sqref>
        </x14:conditionalFormatting>
        <x14:conditionalFormatting xmlns:xm="http://schemas.microsoft.com/office/excel/2006/main">
          <x14:cfRule type="containsText" priority="41" operator="containsText" id="{6A36FC4E-DC70-4A9B-B358-E135C6AADAB1}">
            <xm:f>NOT(ISERROR(SEARCH(#REF!,G8)))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2" operator="containsText" id="{00183060-F895-4836-89CB-914A04BDB66C}">
            <xm:f>NOT(ISERROR(SEARCH(#REF!,G8)))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G8:J77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33"/>
  <sheetViews>
    <sheetView rightToLeft="1" topLeftCell="G28" zoomScale="90" zoomScaleNormal="90" workbookViewId="0">
      <selection activeCell="L45" sqref="L45"/>
    </sheetView>
  </sheetViews>
  <sheetFormatPr defaultRowHeight="15"/>
  <cols>
    <col min="1" max="1" width="14.75" style="26" bestFit="1" customWidth="1"/>
    <col min="2" max="2" width="12.875" style="27" bestFit="1" customWidth="1"/>
    <col min="3" max="3" width="12.875" style="28" bestFit="1" customWidth="1"/>
    <col min="4" max="4" width="10.625" style="26" bestFit="1" customWidth="1"/>
    <col min="5" max="5" width="5.375" bestFit="1" customWidth="1"/>
    <col min="6" max="6" width="37" style="42" bestFit="1" customWidth="1"/>
    <col min="7" max="7" width="10" style="57" bestFit="1" customWidth="1"/>
    <col min="8" max="8" width="12" customWidth="1"/>
    <col min="9" max="9" width="9.25" bestFit="1" customWidth="1"/>
    <col min="10" max="10" width="36" style="55" customWidth="1"/>
    <col min="11" max="11" width="13.125" bestFit="1" customWidth="1"/>
    <col min="12" max="12" width="80.125" style="111" bestFit="1" customWidth="1"/>
    <col min="13" max="13" width="21.125" bestFit="1" customWidth="1"/>
    <col min="14" max="14" width="18.875" customWidth="1"/>
  </cols>
  <sheetData>
    <row r="1" spans="1:15" ht="15.75" thickBot="1">
      <c r="A1" s="44" t="s">
        <v>0</v>
      </c>
      <c r="B1" s="1" t="s">
        <v>1</v>
      </c>
      <c r="C1" s="39" t="s">
        <v>2</v>
      </c>
      <c r="D1" s="54" t="s">
        <v>718</v>
      </c>
      <c r="E1" s="54" t="s">
        <v>377</v>
      </c>
      <c r="F1" s="54" t="s">
        <v>387</v>
      </c>
      <c r="G1" s="56" t="s">
        <v>390</v>
      </c>
      <c r="J1"/>
    </row>
    <row r="2" spans="1:15">
      <c r="A2" s="2" t="s">
        <v>3</v>
      </c>
      <c r="B2" s="3"/>
      <c r="C2" s="71">
        <v>566501</v>
      </c>
      <c r="D2" s="4" t="s">
        <v>4</v>
      </c>
      <c r="E2" s="45">
        <v>1</v>
      </c>
      <c r="F2" s="7" t="s">
        <v>719</v>
      </c>
      <c r="G2" s="91">
        <v>120</v>
      </c>
      <c r="I2" s="59" t="s">
        <v>378</v>
      </c>
      <c r="J2" s="60" t="s">
        <v>415</v>
      </c>
      <c r="K2" s="60" t="s">
        <v>416</v>
      </c>
      <c r="L2" s="60" t="s">
        <v>417</v>
      </c>
      <c r="M2" s="59" t="s">
        <v>501</v>
      </c>
      <c r="N2" s="59" t="s">
        <v>418</v>
      </c>
      <c r="O2" s="59" t="s">
        <v>676</v>
      </c>
    </row>
    <row r="3" spans="1:15">
      <c r="A3" s="5" t="s">
        <v>5</v>
      </c>
      <c r="B3" s="6"/>
      <c r="C3" s="72">
        <v>566502</v>
      </c>
      <c r="D3" s="7" t="s">
        <v>6</v>
      </c>
      <c r="E3" s="45">
        <v>1</v>
      </c>
      <c r="F3" s="7" t="s">
        <v>720</v>
      </c>
      <c r="G3" s="91">
        <v>120</v>
      </c>
      <c r="I3" s="59">
        <v>1</v>
      </c>
      <c r="J3" s="60" t="s">
        <v>408</v>
      </c>
      <c r="K3" s="60" t="s">
        <v>487</v>
      </c>
      <c r="L3" s="60" t="s">
        <v>410</v>
      </c>
      <c r="M3" s="59" t="s">
        <v>433</v>
      </c>
      <c r="N3" s="59">
        <v>4280386862</v>
      </c>
      <c r="O3" s="59">
        <v>13335</v>
      </c>
    </row>
    <row r="4" spans="1:15">
      <c r="A4" s="5" t="s">
        <v>7</v>
      </c>
      <c r="B4" s="6"/>
      <c r="C4" s="72">
        <v>566503</v>
      </c>
      <c r="D4" s="7" t="s">
        <v>8</v>
      </c>
      <c r="E4" s="45">
        <v>1</v>
      </c>
      <c r="F4" s="7" t="s">
        <v>721</v>
      </c>
      <c r="G4" s="91">
        <v>120</v>
      </c>
      <c r="I4" s="59">
        <v>2</v>
      </c>
      <c r="J4" s="60" t="s">
        <v>409</v>
      </c>
      <c r="K4" s="60" t="s">
        <v>471</v>
      </c>
      <c r="L4" s="60" t="s">
        <v>411</v>
      </c>
      <c r="M4" s="59" t="s">
        <v>442</v>
      </c>
      <c r="N4" s="59">
        <v>1971490441</v>
      </c>
      <c r="O4" s="59">
        <v>13499</v>
      </c>
    </row>
    <row r="5" spans="1:15">
      <c r="A5" s="5" t="s">
        <v>9</v>
      </c>
      <c r="B5" s="6"/>
      <c r="C5" s="72">
        <v>566504</v>
      </c>
      <c r="D5" s="7" t="s">
        <v>10</v>
      </c>
      <c r="E5" s="45">
        <v>1</v>
      </c>
      <c r="F5" s="7" t="s">
        <v>722</v>
      </c>
      <c r="G5" s="91">
        <v>120</v>
      </c>
      <c r="I5" s="59">
        <v>3</v>
      </c>
      <c r="J5" s="60" t="s">
        <v>393</v>
      </c>
      <c r="K5" s="60" t="s">
        <v>675</v>
      </c>
      <c r="L5" s="60" t="s">
        <v>412</v>
      </c>
      <c r="M5" s="59" t="s">
        <v>444</v>
      </c>
      <c r="N5" s="59">
        <v>938604023</v>
      </c>
      <c r="O5" s="59">
        <v>13937</v>
      </c>
    </row>
    <row r="6" spans="1:15">
      <c r="A6" s="5" t="s">
        <v>11</v>
      </c>
      <c r="B6" s="6"/>
      <c r="C6" s="72">
        <v>566505</v>
      </c>
      <c r="D6" s="7" t="s">
        <v>12</v>
      </c>
      <c r="E6" s="45">
        <v>1</v>
      </c>
      <c r="F6" s="7" t="s">
        <v>723</v>
      </c>
      <c r="G6" s="91">
        <v>120</v>
      </c>
      <c r="I6" s="59">
        <v>4</v>
      </c>
      <c r="J6" s="60" t="s">
        <v>394</v>
      </c>
      <c r="K6" s="60" t="s">
        <v>472</v>
      </c>
      <c r="L6" s="60" t="s">
        <v>413</v>
      </c>
      <c r="M6" s="59" t="s">
        <v>447</v>
      </c>
      <c r="N6" s="59">
        <v>5719117202</v>
      </c>
      <c r="O6" s="59">
        <v>13818</v>
      </c>
    </row>
    <row r="7" spans="1:15">
      <c r="A7" s="5" t="s">
        <v>13</v>
      </c>
      <c r="B7" s="6"/>
      <c r="C7" s="72">
        <v>566506</v>
      </c>
      <c r="D7" s="7" t="s">
        <v>14</v>
      </c>
      <c r="E7" s="45">
        <v>1</v>
      </c>
      <c r="F7" s="7" t="s">
        <v>724</v>
      </c>
      <c r="G7" s="91">
        <v>120</v>
      </c>
      <c r="I7" s="59">
        <v>5</v>
      </c>
      <c r="J7" s="60" t="s">
        <v>395</v>
      </c>
      <c r="K7" s="60" t="s">
        <v>473</v>
      </c>
      <c r="L7" s="60" t="s">
        <v>414</v>
      </c>
      <c r="M7" s="59" t="s">
        <v>436</v>
      </c>
      <c r="N7" s="59">
        <v>6469508464</v>
      </c>
      <c r="O7" s="59">
        <v>13392</v>
      </c>
    </row>
    <row r="8" spans="1:15">
      <c r="A8" s="5" t="s">
        <v>15</v>
      </c>
      <c r="B8" s="6"/>
      <c r="C8" s="72">
        <v>566507</v>
      </c>
      <c r="D8" s="7" t="s">
        <v>16</v>
      </c>
      <c r="E8" s="45">
        <v>1</v>
      </c>
      <c r="F8" s="7" t="s">
        <v>725</v>
      </c>
      <c r="G8" s="91">
        <v>120</v>
      </c>
      <c r="I8" s="59">
        <v>6</v>
      </c>
      <c r="J8" s="60" t="s">
        <v>396</v>
      </c>
      <c r="K8" s="60" t="s">
        <v>474</v>
      </c>
      <c r="L8" s="60" t="s">
        <v>431</v>
      </c>
      <c r="M8" s="59" t="s">
        <v>432</v>
      </c>
      <c r="N8" s="59">
        <v>2594067423</v>
      </c>
      <c r="O8" s="59">
        <v>13383</v>
      </c>
    </row>
    <row r="9" spans="1:15">
      <c r="A9" s="5" t="s">
        <v>17</v>
      </c>
      <c r="B9" s="6"/>
      <c r="C9" s="72">
        <v>566508</v>
      </c>
      <c r="D9" s="7" t="s">
        <v>18</v>
      </c>
      <c r="E9" s="45">
        <v>1</v>
      </c>
      <c r="F9" s="7" t="s">
        <v>726</v>
      </c>
      <c r="G9" s="91">
        <v>120</v>
      </c>
      <c r="I9" s="160">
        <v>7</v>
      </c>
      <c r="J9" s="115" t="s">
        <v>397</v>
      </c>
      <c r="K9" s="115" t="s">
        <v>475</v>
      </c>
      <c r="L9" s="115" t="s">
        <v>430</v>
      </c>
      <c r="M9" s="114" t="s">
        <v>446</v>
      </c>
      <c r="N9" s="114">
        <v>5139827166</v>
      </c>
      <c r="O9" s="59">
        <v>13760</v>
      </c>
    </row>
    <row r="10" spans="1:15">
      <c r="A10" s="5" t="s">
        <v>19</v>
      </c>
      <c r="B10" s="6"/>
      <c r="C10" s="72">
        <v>566509</v>
      </c>
      <c r="D10" s="7" t="s">
        <v>20</v>
      </c>
      <c r="E10" s="45">
        <v>1</v>
      </c>
      <c r="F10" s="7" t="s">
        <v>727</v>
      </c>
      <c r="G10" s="91">
        <v>120</v>
      </c>
      <c r="I10" s="162"/>
      <c r="J10" s="115" t="s">
        <v>397</v>
      </c>
      <c r="K10" s="115" t="s">
        <v>475</v>
      </c>
      <c r="L10" s="115" t="s">
        <v>930</v>
      </c>
      <c r="M10" s="114" t="s">
        <v>446</v>
      </c>
      <c r="N10" s="114">
        <v>5139827166</v>
      </c>
      <c r="O10" s="59">
        <v>132345</v>
      </c>
    </row>
    <row r="11" spans="1:15">
      <c r="A11" s="5" t="s">
        <v>21</v>
      </c>
      <c r="B11" s="6"/>
      <c r="C11" s="73">
        <v>566515</v>
      </c>
      <c r="D11" s="7" t="s">
        <v>22</v>
      </c>
      <c r="E11" s="45">
        <v>1</v>
      </c>
      <c r="F11" s="7" t="s">
        <v>728</v>
      </c>
      <c r="G11" s="91">
        <v>120</v>
      </c>
      <c r="I11" s="161"/>
      <c r="J11" s="115" t="s">
        <v>397</v>
      </c>
      <c r="K11" s="115" t="s">
        <v>475</v>
      </c>
      <c r="L11" s="115" t="s">
        <v>931</v>
      </c>
      <c r="M11" s="114" t="s">
        <v>446</v>
      </c>
      <c r="N11" s="114">
        <v>5139827166</v>
      </c>
      <c r="O11" s="59">
        <v>132346</v>
      </c>
    </row>
    <row r="12" spans="1:15">
      <c r="A12" s="5" t="s">
        <v>23</v>
      </c>
      <c r="B12" s="5">
        <v>441150109</v>
      </c>
      <c r="C12" s="72">
        <v>566516</v>
      </c>
      <c r="D12" s="7" t="s">
        <v>24</v>
      </c>
      <c r="E12" s="45">
        <v>1</v>
      </c>
      <c r="F12" s="7" t="s">
        <v>729</v>
      </c>
      <c r="G12" s="91">
        <v>120</v>
      </c>
      <c r="I12" s="59">
        <v>8</v>
      </c>
      <c r="J12" s="60" t="s">
        <v>398</v>
      </c>
      <c r="K12" s="60" t="s">
        <v>476</v>
      </c>
      <c r="L12" s="60" t="s">
        <v>419</v>
      </c>
      <c r="M12" s="59" t="s">
        <v>434</v>
      </c>
      <c r="N12" s="59">
        <v>76024105</v>
      </c>
      <c r="O12" s="59">
        <v>33230</v>
      </c>
    </row>
    <row r="13" spans="1:15">
      <c r="A13" s="5" t="s">
        <v>25</v>
      </c>
      <c r="B13" s="6"/>
      <c r="C13" s="72">
        <v>566517</v>
      </c>
      <c r="D13" s="7" t="s">
        <v>26</v>
      </c>
      <c r="E13" s="45">
        <v>1</v>
      </c>
      <c r="F13" s="7" t="s">
        <v>730</v>
      </c>
      <c r="G13" s="91">
        <v>120</v>
      </c>
      <c r="I13" s="59">
        <v>9</v>
      </c>
      <c r="J13" s="60" t="s">
        <v>399</v>
      </c>
      <c r="K13" s="60" t="s">
        <v>477</v>
      </c>
      <c r="L13" s="60" t="s">
        <v>420</v>
      </c>
      <c r="M13" s="59" t="s">
        <v>435</v>
      </c>
      <c r="N13" s="59">
        <v>3256471201</v>
      </c>
      <c r="O13" s="59">
        <v>13417</v>
      </c>
    </row>
    <row r="14" spans="1:15">
      <c r="A14" s="5" t="s">
        <v>27</v>
      </c>
      <c r="B14" s="6"/>
      <c r="C14" s="72">
        <v>566518</v>
      </c>
      <c r="D14" s="7" t="s">
        <v>28</v>
      </c>
      <c r="E14" s="45">
        <v>1</v>
      </c>
      <c r="F14" s="7" t="s">
        <v>731</v>
      </c>
      <c r="G14" s="91">
        <v>120</v>
      </c>
      <c r="I14" s="59">
        <v>10</v>
      </c>
      <c r="J14" s="60" t="s">
        <v>400</v>
      </c>
      <c r="K14" s="60" t="s">
        <v>478</v>
      </c>
      <c r="L14" s="60" t="s">
        <v>421</v>
      </c>
      <c r="M14" s="59" t="s">
        <v>437</v>
      </c>
      <c r="N14" s="59">
        <v>4132032655</v>
      </c>
      <c r="O14" s="59">
        <v>13440</v>
      </c>
    </row>
    <row r="15" spans="1:15">
      <c r="A15" s="5" t="s">
        <v>29</v>
      </c>
      <c r="B15" s="8" t="s">
        <v>692</v>
      </c>
      <c r="C15" s="73">
        <v>566519</v>
      </c>
      <c r="D15" s="9" t="s">
        <v>30</v>
      </c>
      <c r="E15" s="45">
        <v>1</v>
      </c>
      <c r="F15" s="7" t="s">
        <v>732</v>
      </c>
      <c r="G15" s="91">
        <v>120</v>
      </c>
      <c r="I15" s="59">
        <v>11</v>
      </c>
      <c r="J15" s="60" t="s">
        <v>401</v>
      </c>
      <c r="K15" s="60" t="s">
        <v>479</v>
      </c>
      <c r="L15" s="60" t="s">
        <v>422</v>
      </c>
      <c r="M15" s="59" t="s">
        <v>438</v>
      </c>
      <c r="N15" s="59">
        <v>2090199318</v>
      </c>
      <c r="O15" s="59">
        <v>13444</v>
      </c>
    </row>
    <row r="16" spans="1:15">
      <c r="A16" s="5" t="s">
        <v>31</v>
      </c>
      <c r="B16" s="6" t="s">
        <v>693</v>
      </c>
      <c r="C16" s="72">
        <v>566520</v>
      </c>
      <c r="D16" s="7" t="s">
        <v>32</v>
      </c>
      <c r="E16" s="45">
        <v>1</v>
      </c>
      <c r="F16" s="7" t="s">
        <v>733</v>
      </c>
      <c r="G16" s="91">
        <v>120</v>
      </c>
      <c r="I16" s="160">
        <v>12</v>
      </c>
      <c r="J16" s="115" t="s">
        <v>925</v>
      </c>
      <c r="K16" s="115" t="s">
        <v>480</v>
      </c>
      <c r="L16" s="115" t="s">
        <v>429</v>
      </c>
      <c r="M16" s="114" t="s">
        <v>449</v>
      </c>
      <c r="N16" s="114">
        <v>2093482428</v>
      </c>
      <c r="O16" s="59">
        <v>13299</v>
      </c>
    </row>
    <row r="17" spans="1:15">
      <c r="A17" s="5" t="s">
        <v>33</v>
      </c>
      <c r="B17" s="6"/>
      <c r="C17" s="72">
        <v>566521</v>
      </c>
      <c r="D17" s="7" t="s">
        <v>34</v>
      </c>
      <c r="E17" s="45">
        <v>1</v>
      </c>
      <c r="F17" s="7" t="s">
        <v>734</v>
      </c>
      <c r="G17" s="91">
        <v>120</v>
      </c>
      <c r="I17" s="161"/>
      <c r="J17" s="115" t="s">
        <v>925</v>
      </c>
      <c r="K17" s="115" t="s">
        <v>480</v>
      </c>
      <c r="L17" s="115" t="s">
        <v>933</v>
      </c>
      <c r="M17" s="114" t="s">
        <v>932</v>
      </c>
      <c r="N17" s="114">
        <v>2093482428</v>
      </c>
      <c r="O17" s="59">
        <v>132348</v>
      </c>
    </row>
    <row r="18" spans="1:15">
      <c r="A18" s="5" t="s">
        <v>35</v>
      </c>
      <c r="B18" s="6"/>
      <c r="C18" s="72">
        <v>566522</v>
      </c>
      <c r="D18" s="7" t="s">
        <v>36</v>
      </c>
      <c r="E18" s="45">
        <v>1</v>
      </c>
      <c r="F18" s="7" t="s">
        <v>735</v>
      </c>
      <c r="G18" s="91">
        <v>120</v>
      </c>
      <c r="I18" s="59">
        <v>13</v>
      </c>
      <c r="J18" s="60" t="s">
        <v>402</v>
      </c>
      <c r="K18" s="60" t="s">
        <v>481</v>
      </c>
      <c r="L18" s="60" t="s">
        <v>423</v>
      </c>
      <c r="M18" s="59" t="s">
        <v>439</v>
      </c>
      <c r="N18" s="59">
        <v>2992841846</v>
      </c>
      <c r="O18" s="59">
        <v>13955</v>
      </c>
    </row>
    <row r="19" spans="1:15" ht="15.75" thickBot="1">
      <c r="A19" s="29" t="s">
        <v>37</v>
      </c>
      <c r="B19" s="30"/>
      <c r="C19" s="74">
        <v>566523</v>
      </c>
      <c r="D19" s="12" t="s">
        <v>38</v>
      </c>
      <c r="E19" s="46">
        <v>1</v>
      </c>
      <c r="F19" s="7" t="s">
        <v>736</v>
      </c>
      <c r="G19" s="91">
        <v>120</v>
      </c>
      <c r="I19" s="59">
        <v>14</v>
      </c>
      <c r="J19" s="60" t="s">
        <v>403</v>
      </c>
      <c r="K19" s="60" t="s">
        <v>482</v>
      </c>
      <c r="L19" s="60" t="s">
        <v>424</v>
      </c>
      <c r="M19" s="59" t="s">
        <v>440</v>
      </c>
      <c r="N19" s="59">
        <v>3050580811</v>
      </c>
      <c r="O19" s="59">
        <v>13470</v>
      </c>
    </row>
    <row r="20" spans="1:15" ht="21.75" customHeight="1" thickBot="1">
      <c r="A20" s="34" t="s">
        <v>39</v>
      </c>
      <c r="B20" s="35"/>
      <c r="C20" s="35"/>
      <c r="D20" s="35"/>
      <c r="E20" s="36"/>
      <c r="F20" s="35"/>
      <c r="G20" s="7"/>
      <c r="I20" s="59">
        <v>15</v>
      </c>
      <c r="J20" s="60" t="s">
        <v>404</v>
      </c>
      <c r="K20" s="60" t="s">
        <v>483</v>
      </c>
      <c r="L20" s="60" t="s">
        <v>425</v>
      </c>
      <c r="M20" s="59" t="s">
        <v>441</v>
      </c>
      <c r="N20" s="59">
        <v>2121544305</v>
      </c>
      <c r="O20" s="59">
        <v>13457</v>
      </c>
    </row>
    <row r="21" spans="1:15">
      <c r="A21" s="31" t="s">
        <v>40</v>
      </c>
      <c r="B21" s="32"/>
      <c r="C21" s="75">
        <v>566541</v>
      </c>
      <c r="D21" s="33" t="s">
        <v>41</v>
      </c>
      <c r="E21" s="47">
        <v>2</v>
      </c>
      <c r="F21" s="7" t="s">
        <v>737</v>
      </c>
      <c r="G21" s="7" t="s">
        <v>389</v>
      </c>
      <c r="I21" s="59">
        <v>16</v>
      </c>
      <c r="J21" s="60" t="s">
        <v>405</v>
      </c>
      <c r="K21" s="60" t="s">
        <v>484</v>
      </c>
      <c r="L21" s="60" t="s">
        <v>426</v>
      </c>
      <c r="M21" s="59" t="s">
        <v>443</v>
      </c>
      <c r="N21" s="59">
        <v>2062902786</v>
      </c>
      <c r="O21" s="59">
        <v>13604</v>
      </c>
    </row>
    <row r="22" spans="1:15">
      <c r="A22" s="7" t="s">
        <v>42</v>
      </c>
      <c r="B22" s="14"/>
      <c r="C22" s="72">
        <v>566542</v>
      </c>
      <c r="D22" s="7" t="s">
        <v>43</v>
      </c>
      <c r="E22" s="45">
        <v>2</v>
      </c>
      <c r="F22" s="7" t="s">
        <v>738</v>
      </c>
      <c r="G22" s="7" t="s">
        <v>389</v>
      </c>
      <c r="I22" s="59">
        <v>17</v>
      </c>
      <c r="J22" s="60" t="s">
        <v>406</v>
      </c>
      <c r="K22" s="60" t="s">
        <v>485</v>
      </c>
      <c r="L22" s="60" t="s">
        <v>427</v>
      </c>
      <c r="M22" s="59" t="s">
        <v>445</v>
      </c>
      <c r="N22" s="59">
        <v>4281398821</v>
      </c>
      <c r="O22" s="59">
        <v>13705</v>
      </c>
    </row>
    <row r="23" spans="1:15">
      <c r="A23" s="5" t="s">
        <v>44</v>
      </c>
      <c r="B23" s="14"/>
      <c r="C23" s="72">
        <v>566544</v>
      </c>
      <c r="D23" s="7" t="s">
        <v>45</v>
      </c>
      <c r="E23" s="45">
        <v>2</v>
      </c>
      <c r="F23" s="7" t="s">
        <v>739</v>
      </c>
      <c r="G23" s="7" t="s">
        <v>389</v>
      </c>
      <c r="I23" s="59">
        <v>18</v>
      </c>
      <c r="J23" s="60" t="s">
        <v>407</v>
      </c>
      <c r="K23" s="60" t="s">
        <v>486</v>
      </c>
      <c r="L23" s="60" t="s">
        <v>428</v>
      </c>
      <c r="M23" s="59" t="s">
        <v>448</v>
      </c>
      <c r="N23" s="59">
        <v>4280911511</v>
      </c>
      <c r="O23" s="59">
        <v>13325</v>
      </c>
    </row>
    <row r="24" spans="1:15">
      <c r="A24" s="5" t="s">
        <v>46</v>
      </c>
      <c r="B24" s="14"/>
      <c r="C24" s="72">
        <v>566545</v>
      </c>
      <c r="D24" s="7" t="s">
        <v>47</v>
      </c>
      <c r="E24" s="45">
        <v>2</v>
      </c>
      <c r="F24" s="7" t="s">
        <v>740</v>
      </c>
      <c r="G24" s="7" t="s">
        <v>389</v>
      </c>
      <c r="I24" s="59">
        <v>19</v>
      </c>
      <c r="J24" s="60" t="s">
        <v>497</v>
      </c>
      <c r="K24" s="60" t="s">
        <v>688</v>
      </c>
      <c r="L24" s="60" t="s">
        <v>505</v>
      </c>
      <c r="M24" s="59" t="s">
        <v>506</v>
      </c>
      <c r="N24" s="59">
        <v>69492980</v>
      </c>
      <c r="O24" s="59">
        <v>131732</v>
      </c>
    </row>
    <row r="25" spans="1:15">
      <c r="A25" s="5" t="s">
        <v>48</v>
      </c>
      <c r="B25" s="14"/>
      <c r="C25" s="72">
        <v>566546</v>
      </c>
      <c r="D25" s="7" t="s">
        <v>49</v>
      </c>
      <c r="E25" s="45">
        <v>2</v>
      </c>
      <c r="F25" s="7" t="s">
        <v>741</v>
      </c>
      <c r="G25" s="7" t="s">
        <v>389</v>
      </c>
      <c r="I25" s="59">
        <v>20</v>
      </c>
      <c r="J25" s="60" t="s">
        <v>685</v>
      </c>
      <c r="K25" s="60" t="s">
        <v>498</v>
      </c>
      <c r="L25" s="60" t="s">
        <v>684</v>
      </c>
      <c r="M25" s="59" t="s">
        <v>686</v>
      </c>
      <c r="N25" s="59">
        <v>521124867</v>
      </c>
      <c r="O25" s="59">
        <v>131810</v>
      </c>
    </row>
    <row r="26" spans="1:15">
      <c r="A26" s="5" t="s">
        <v>50</v>
      </c>
      <c r="B26" s="14"/>
      <c r="C26" s="72">
        <v>566547</v>
      </c>
      <c r="D26" s="7" t="s">
        <v>51</v>
      </c>
      <c r="E26" s="45">
        <v>2</v>
      </c>
      <c r="F26" s="7" t="s">
        <v>742</v>
      </c>
      <c r="G26" s="7" t="s">
        <v>389</v>
      </c>
      <c r="I26" s="59">
        <v>21</v>
      </c>
      <c r="J26" s="60" t="s">
        <v>499</v>
      </c>
      <c r="K26" s="60" t="s">
        <v>935</v>
      </c>
      <c r="L26" s="60" t="s">
        <v>500</v>
      </c>
      <c r="M26" s="60" t="s">
        <v>502</v>
      </c>
      <c r="N26" s="59">
        <v>651736919</v>
      </c>
      <c r="O26" s="59">
        <v>131809</v>
      </c>
    </row>
    <row r="27" spans="1:15">
      <c r="A27" s="5" t="s">
        <v>52</v>
      </c>
      <c r="B27" s="14"/>
      <c r="C27" s="72">
        <v>566548</v>
      </c>
      <c r="D27" s="7" t="s">
        <v>53</v>
      </c>
      <c r="E27" s="45">
        <v>2</v>
      </c>
      <c r="F27" s="7" t="s">
        <v>743</v>
      </c>
      <c r="G27" s="7" t="s">
        <v>389</v>
      </c>
      <c r="I27" s="59">
        <v>22</v>
      </c>
      <c r="J27" s="60" t="s">
        <v>503</v>
      </c>
      <c r="K27" s="60" t="s">
        <v>504</v>
      </c>
      <c r="L27" s="60" t="s">
        <v>507</v>
      </c>
      <c r="M27" s="60" t="s">
        <v>508</v>
      </c>
      <c r="N27" s="59">
        <v>41154176479</v>
      </c>
      <c r="O27" s="59">
        <v>131692</v>
      </c>
    </row>
    <row r="28" spans="1:15">
      <c r="A28" s="7" t="s">
        <v>54</v>
      </c>
      <c r="B28" s="14"/>
      <c r="C28" s="72">
        <v>566549</v>
      </c>
      <c r="D28" s="7" t="s">
        <v>55</v>
      </c>
      <c r="E28" s="45">
        <v>2</v>
      </c>
      <c r="F28" s="7" t="s">
        <v>744</v>
      </c>
      <c r="G28" s="7" t="s">
        <v>389</v>
      </c>
      <c r="I28" s="160">
        <v>23</v>
      </c>
      <c r="J28" s="115" t="s">
        <v>691</v>
      </c>
      <c r="K28" s="115" t="s">
        <v>509</v>
      </c>
      <c r="L28" s="115" t="s">
        <v>510</v>
      </c>
      <c r="M28" s="115" t="s">
        <v>707</v>
      </c>
      <c r="N28" s="114">
        <v>1270838083</v>
      </c>
      <c r="O28" s="59">
        <v>132259</v>
      </c>
    </row>
    <row r="29" spans="1:15">
      <c r="A29" s="7" t="s">
        <v>56</v>
      </c>
      <c r="B29" s="14"/>
      <c r="C29" s="72">
        <v>566550</v>
      </c>
      <c r="D29" s="7" t="s">
        <v>57</v>
      </c>
      <c r="E29" s="45">
        <v>2</v>
      </c>
      <c r="F29" s="7" t="s">
        <v>745</v>
      </c>
      <c r="G29" s="7" t="s">
        <v>389</v>
      </c>
      <c r="I29" s="161"/>
      <c r="J29" s="115" t="s">
        <v>691</v>
      </c>
      <c r="K29" s="115" t="s">
        <v>509</v>
      </c>
      <c r="L29" s="115" t="s">
        <v>510</v>
      </c>
      <c r="M29" s="115" t="s">
        <v>707</v>
      </c>
      <c r="N29" s="114">
        <v>1270838083</v>
      </c>
      <c r="O29" s="59">
        <v>131911</v>
      </c>
    </row>
    <row r="30" spans="1:15">
      <c r="A30" s="5" t="s">
        <v>58</v>
      </c>
      <c r="B30" s="14"/>
      <c r="C30" s="73">
        <v>566556</v>
      </c>
      <c r="D30" s="7" t="s">
        <v>59</v>
      </c>
      <c r="E30" s="45">
        <v>2</v>
      </c>
      <c r="F30" s="7" t="s">
        <v>746</v>
      </c>
      <c r="G30" s="7" t="s">
        <v>389</v>
      </c>
      <c r="I30" s="60">
        <v>24</v>
      </c>
      <c r="J30" s="60" t="s">
        <v>538</v>
      </c>
      <c r="K30" s="60" t="s">
        <v>539</v>
      </c>
      <c r="L30" s="60" t="s">
        <v>540</v>
      </c>
      <c r="M30" s="60" t="s">
        <v>541</v>
      </c>
      <c r="N30" s="92">
        <v>411488338886</v>
      </c>
      <c r="O30" s="59">
        <v>131946</v>
      </c>
    </row>
    <row r="31" spans="1:15">
      <c r="A31" s="5" t="s">
        <v>60</v>
      </c>
      <c r="B31" s="14"/>
      <c r="C31" s="72">
        <v>566557</v>
      </c>
      <c r="D31" s="7" t="s">
        <v>61</v>
      </c>
      <c r="E31" s="45">
        <v>2</v>
      </c>
      <c r="F31" s="7" t="s">
        <v>747</v>
      </c>
      <c r="G31" s="7" t="s">
        <v>389</v>
      </c>
      <c r="I31" s="59">
        <v>25</v>
      </c>
      <c r="J31" s="60" t="s">
        <v>545</v>
      </c>
      <c r="K31" s="60" t="s">
        <v>542</v>
      </c>
      <c r="L31" s="60" t="s">
        <v>544</v>
      </c>
      <c r="M31" s="60" t="s">
        <v>543</v>
      </c>
      <c r="N31" s="59">
        <v>653300956</v>
      </c>
      <c r="O31" s="59">
        <v>131808</v>
      </c>
    </row>
    <row r="32" spans="1:15">
      <c r="A32" s="5" t="s">
        <v>62</v>
      </c>
      <c r="B32" s="14"/>
      <c r="C32" s="72">
        <v>566559</v>
      </c>
      <c r="D32" s="7" t="s">
        <v>63</v>
      </c>
      <c r="E32" s="45">
        <v>2</v>
      </c>
      <c r="F32" s="7" t="s">
        <v>748</v>
      </c>
      <c r="G32" s="7" t="s">
        <v>389</v>
      </c>
      <c r="I32" s="59">
        <v>26</v>
      </c>
      <c r="J32" s="60" t="s">
        <v>546</v>
      </c>
      <c r="K32" s="60" t="s">
        <v>548</v>
      </c>
      <c r="L32" s="60" t="s">
        <v>547</v>
      </c>
      <c r="M32" s="60" t="s">
        <v>549</v>
      </c>
      <c r="N32" s="59">
        <v>4320665422</v>
      </c>
      <c r="O32" s="59">
        <v>131901</v>
      </c>
    </row>
    <row r="33" spans="1:15">
      <c r="A33" s="5" t="s">
        <v>64</v>
      </c>
      <c r="B33" s="14"/>
      <c r="C33" s="72">
        <v>566560</v>
      </c>
      <c r="D33" s="7" t="s">
        <v>65</v>
      </c>
      <c r="E33" s="45">
        <v>2</v>
      </c>
      <c r="F33" s="7" t="s">
        <v>749</v>
      </c>
      <c r="G33" s="7" t="s">
        <v>389</v>
      </c>
      <c r="I33" s="59">
        <v>27</v>
      </c>
      <c r="J33" s="60" t="s">
        <v>550</v>
      </c>
      <c r="K33" s="60" t="s">
        <v>551</v>
      </c>
      <c r="L33" s="60" t="s">
        <v>552</v>
      </c>
      <c r="M33" s="60" t="s">
        <v>553</v>
      </c>
      <c r="N33" s="92">
        <v>411544894683</v>
      </c>
      <c r="O33" s="59">
        <v>131660</v>
      </c>
    </row>
    <row r="34" spans="1:15">
      <c r="A34" s="5" t="s">
        <v>66</v>
      </c>
      <c r="B34" s="15"/>
      <c r="C34" s="73">
        <v>566561</v>
      </c>
      <c r="D34" s="7" t="s">
        <v>67</v>
      </c>
      <c r="E34" s="45">
        <v>2</v>
      </c>
      <c r="F34" s="7" t="s">
        <v>750</v>
      </c>
      <c r="G34" s="7" t="s">
        <v>389</v>
      </c>
      <c r="I34" s="59">
        <v>28</v>
      </c>
      <c r="J34" s="60" t="s">
        <v>554</v>
      </c>
      <c r="K34" s="60" t="s">
        <v>555</v>
      </c>
      <c r="L34" s="60" t="s">
        <v>556</v>
      </c>
      <c r="M34" s="60" t="s">
        <v>557</v>
      </c>
      <c r="N34" s="59">
        <v>44323485801</v>
      </c>
      <c r="O34" s="59">
        <v>131871</v>
      </c>
    </row>
    <row r="35" spans="1:15">
      <c r="A35" s="5" t="s">
        <v>68</v>
      </c>
      <c r="B35" s="14"/>
      <c r="C35" s="72">
        <v>566562</v>
      </c>
      <c r="D35" s="7" t="s">
        <v>69</v>
      </c>
      <c r="E35" s="45">
        <v>2</v>
      </c>
      <c r="F35" s="7" t="s">
        <v>751</v>
      </c>
      <c r="G35" s="7" t="s">
        <v>389</v>
      </c>
      <c r="I35" s="60">
        <v>29</v>
      </c>
      <c r="J35" s="60" t="s">
        <v>558</v>
      </c>
      <c r="K35" s="60" t="s">
        <v>559</v>
      </c>
      <c r="L35" s="60" t="s">
        <v>560</v>
      </c>
      <c r="M35" s="60" t="s">
        <v>561</v>
      </c>
      <c r="N35" s="59">
        <v>2140250303</v>
      </c>
      <c r="O35" s="59">
        <v>131974</v>
      </c>
    </row>
    <row r="36" spans="1:15">
      <c r="A36" s="5" t="s">
        <v>70</v>
      </c>
      <c r="B36" s="14"/>
      <c r="C36" s="72">
        <v>566563</v>
      </c>
      <c r="D36" s="7" t="s">
        <v>71</v>
      </c>
      <c r="E36" s="45">
        <v>2</v>
      </c>
      <c r="F36" s="7" t="s">
        <v>752</v>
      </c>
      <c r="G36" s="7" t="s">
        <v>389</v>
      </c>
      <c r="I36" s="59">
        <v>30</v>
      </c>
      <c r="J36" s="60" t="s">
        <v>562</v>
      </c>
      <c r="K36" s="60" t="s">
        <v>563</v>
      </c>
      <c r="L36" s="60" t="s">
        <v>564</v>
      </c>
      <c r="M36" s="60" t="s">
        <v>565</v>
      </c>
      <c r="N36" s="59">
        <v>1360822194</v>
      </c>
      <c r="O36" s="59">
        <v>131973</v>
      </c>
    </row>
    <row r="37" spans="1:15">
      <c r="A37" s="7" t="s">
        <v>72</v>
      </c>
      <c r="B37" s="14"/>
      <c r="C37" s="72">
        <v>566564</v>
      </c>
      <c r="D37" s="7" t="s">
        <v>73</v>
      </c>
      <c r="E37" s="45">
        <v>2</v>
      </c>
      <c r="F37" s="7" t="s">
        <v>753</v>
      </c>
      <c r="G37" s="7" t="s">
        <v>389</v>
      </c>
      <c r="I37" s="59">
        <v>31</v>
      </c>
      <c r="J37" s="60" t="s">
        <v>566</v>
      </c>
      <c r="K37" s="60" t="s">
        <v>569</v>
      </c>
      <c r="L37" s="60" t="s">
        <v>567</v>
      </c>
      <c r="M37" s="60" t="s">
        <v>568</v>
      </c>
      <c r="N37" s="59">
        <v>1465790705</v>
      </c>
      <c r="O37" s="59">
        <v>132006</v>
      </c>
    </row>
    <row r="38" spans="1:15" ht="15.75" thickBot="1">
      <c r="A38" s="16" t="s">
        <v>74</v>
      </c>
      <c r="B38" s="17"/>
      <c r="C38" s="76">
        <v>566565</v>
      </c>
      <c r="D38" s="7" t="s">
        <v>75</v>
      </c>
      <c r="E38" s="45">
        <v>2</v>
      </c>
      <c r="F38" s="7" t="s">
        <v>754</v>
      </c>
      <c r="G38" s="7" t="s">
        <v>389</v>
      </c>
      <c r="I38" s="160">
        <v>32</v>
      </c>
      <c r="J38" s="115" t="s">
        <v>708</v>
      </c>
      <c r="K38" s="115" t="s">
        <v>570</v>
      </c>
      <c r="L38" s="115" t="s">
        <v>709</v>
      </c>
      <c r="M38" s="115" t="s">
        <v>571</v>
      </c>
      <c r="N38" s="114">
        <v>4430601992</v>
      </c>
      <c r="O38" s="59">
        <v>132304</v>
      </c>
    </row>
    <row r="39" spans="1:15" ht="21.75" customHeight="1" thickBot="1">
      <c r="A39" s="34" t="s">
        <v>76</v>
      </c>
      <c r="B39" s="35"/>
      <c r="C39" s="35"/>
      <c r="D39" s="35"/>
      <c r="E39" s="36"/>
      <c r="F39" s="35"/>
      <c r="G39" s="7"/>
      <c r="I39" s="161"/>
      <c r="J39" s="115" t="s">
        <v>708</v>
      </c>
      <c r="K39" s="115" t="s">
        <v>570</v>
      </c>
      <c r="L39" s="115" t="s">
        <v>709</v>
      </c>
      <c r="M39" s="115" t="s">
        <v>571</v>
      </c>
      <c r="N39" s="114">
        <v>4430601992</v>
      </c>
      <c r="O39" s="59">
        <v>13310</v>
      </c>
    </row>
    <row r="40" spans="1:15">
      <c r="A40" s="2" t="s">
        <v>77</v>
      </c>
      <c r="B40" s="13"/>
      <c r="C40" s="71">
        <v>566581</v>
      </c>
      <c r="D40" s="4" t="s">
        <v>78</v>
      </c>
      <c r="E40" s="45">
        <v>3</v>
      </c>
      <c r="F40" s="7" t="s">
        <v>755</v>
      </c>
      <c r="G40" s="7" t="s">
        <v>391</v>
      </c>
      <c r="I40" s="59">
        <v>33</v>
      </c>
      <c r="J40" s="60" t="s">
        <v>572</v>
      </c>
      <c r="K40" s="60" t="s">
        <v>573</v>
      </c>
      <c r="L40" s="60" t="s">
        <v>574</v>
      </c>
      <c r="M40" s="60" t="s">
        <v>578</v>
      </c>
      <c r="N40" s="59">
        <v>1375784528</v>
      </c>
      <c r="O40" s="59">
        <v>13700</v>
      </c>
    </row>
    <row r="41" spans="1:15">
      <c r="A41" s="18" t="s">
        <v>79</v>
      </c>
      <c r="B41" s="14"/>
      <c r="C41" s="72">
        <v>566582</v>
      </c>
      <c r="D41" s="7" t="s">
        <v>80</v>
      </c>
      <c r="E41" s="45">
        <v>3</v>
      </c>
      <c r="F41" s="7" t="s">
        <v>756</v>
      </c>
      <c r="G41" s="7" t="s">
        <v>391</v>
      </c>
      <c r="I41" s="59">
        <v>34</v>
      </c>
      <c r="J41" s="60" t="s">
        <v>575</v>
      </c>
      <c r="K41" s="60" t="s">
        <v>576</v>
      </c>
      <c r="L41" s="60" t="s">
        <v>577</v>
      </c>
      <c r="M41" s="60" t="s">
        <v>579</v>
      </c>
      <c r="N41" s="59">
        <v>3875638271</v>
      </c>
      <c r="O41" s="59">
        <v>131818</v>
      </c>
    </row>
    <row r="42" spans="1:15">
      <c r="A42" s="5" t="s">
        <v>81</v>
      </c>
      <c r="B42" s="14"/>
      <c r="C42" s="72">
        <v>566584</v>
      </c>
      <c r="D42" s="7" t="s">
        <v>82</v>
      </c>
      <c r="E42" s="45">
        <v>3</v>
      </c>
      <c r="F42" s="7" t="s">
        <v>757</v>
      </c>
      <c r="G42" s="7" t="s">
        <v>391</v>
      </c>
      <c r="I42" s="59" t="s">
        <v>591</v>
      </c>
      <c r="J42" s="60" t="s">
        <v>594</v>
      </c>
      <c r="K42" s="60"/>
      <c r="L42" s="60" t="s">
        <v>592</v>
      </c>
      <c r="M42" s="60" t="s">
        <v>593</v>
      </c>
      <c r="N42" s="92">
        <v>411111713181</v>
      </c>
      <c r="O42" s="59">
        <v>13515</v>
      </c>
    </row>
    <row r="43" spans="1:15">
      <c r="A43" s="5" t="s">
        <v>83</v>
      </c>
      <c r="B43" s="14"/>
      <c r="C43" s="72">
        <v>566585</v>
      </c>
      <c r="D43" s="7" t="s">
        <v>84</v>
      </c>
      <c r="E43" s="45">
        <v>3</v>
      </c>
      <c r="F43" s="7" t="s">
        <v>758</v>
      </c>
      <c r="G43" s="7" t="s">
        <v>391</v>
      </c>
      <c r="I43" s="59" t="s">
        <v>681</v>
      </c>
      <c r="J43" s="60" t="s">
        <v>682</v>
      </c>
      <c r="K43" s="60" t="s">
        <v>683</v>
      </c>
      <c r="L43" s="60" t="s">
        <v>689</v>
      </c>
      <c r="M43" s="60" t="s">
        <v>690</v>
      </c>
      <c r="N43" s="59">
        <v>1830607251</v>
      </c>
      <c r="O43" s="59">
        <v>132315</v>
      </c>
    </row>
    <row r="44" spans="1:15">
      <c r="A44" s="5" t="s">
        <v>85</v>
      </c>
      <c r="B44" s="14"/>
      <c r="C44" s="72">
        <v>566586</v>
      </c>
      <c r="D44" s="7" t="s">
        <v>86</v>
      </c>
      <c r="E44" s="45">
        <v>3</v>
      </c>
      <c r="F44" s="7" t="s">
        <v>759</v>
      </c>
      <c r="G44" s="7" t="s">
        <v>391</v>
      </c>
      <c r="I44" s="59" t="s">
        <v>687</v>
      </c>
      <c r="J44" s="60" t="s">
        <v>497</v>
      </c>
      <c r="K44" s="60" t="s">
        <v>706</v>
      </c>
      <c r="L44" s="60" t="s">
        <v>505</v>
      </c>
      <c r="M44" s="60" t="s">
        <v>506</v>
      </c>
      <c r="N44" s="59">
        <v>80125220</v>
      </c>
      <c r="O44" s="59">
        <v>132307</v>
      </c>
    </row>
    <row r="45" spans="1:15">
      <c r="A45" s="5" t="s">
        <v>87</v>
      </c>
      <c r="B45" s="14"/>
      <c r="C45" s="72">
        <v>566587</v>
      </c>
      <c r="D45" s="7" t="s">
        <v>88</v>
      </c>
      <c r="E45" s="45">
        <v>3</v>
      </c>
      <c r="F45" s="7" t="s">
        <v>760</v>
      </c>
      <c r="G45" s="7" t="s">
        <v>391</v>
      </c>
      <c r="I45" s="59">
        <v>38</v>
      </c>
      <c r="J45" s="60" t="s">
        <v>922</v>
      </c>
      <c r="K45" s="60" t="s">
        <v>487</v>
      </c>
      <c r="L45" s="60" t="s">
        <v>923</v>
      </c>
      <c r="M45" s="60" t="s">
        <v>924</v>
      </c>
      <c r="N45" s="92">
        <v>14009714480</v>
      </c>
      <c r="O45" s="59">
        <v>132478</v>
      </c>
    </row>
    <row r="46" spans="1:15">
      <c r="A46" s="5" t="s">
        <v>89</v>
      </c>
      <c r="B46" s="14"/>
      <c r="C46" s="72">
        <v>566588</v>
      </c>
      <c r="D46" s="7" t="s">
        <v>90</v>
      </c>
      <c r="E46" s="45">
        <v>3</v>
      </c>
      <c r="F46" s="7" t="s">
        <v>761</v>
      </c>
      <c r="G46" s="7" t="s">
        <v>391</v>
      </c>
      <c r="I46" s="59">
        <v>39</v>
      </c>
      <c r="J46" s="60" t="s">
        <v>926</v>
      </c>
      <c r="K46" s="60" t="s">
        <v>927</v>
      </c>
      <c r="L46" s="60" t="s">
        <v>929</v>
      </c>
      <c r="M46" s="60" t="s">
        <v>928</v>
      </c>
      <c r="N46" s="92">
        <v>411151137655</v>
      </c>
      <c r="O46" s="59">
        <v>132287</v>
      </c>
    </row>
    <row r="47" spans="1:15">
      <c r="A47" s="5" t="s">
        <v>91</v>
      </c>
      <c r="B47" s="14"/>
      <c r="C47" s="72">
        <v>566589</v>
      </c>
      <c r="D47" s="7" t="s">
        <v>92</v>
      </c>
      <c r="E47" s="45">
        <v>3</v>
      </c>
      <c r="F47" s="7" t="s">
        <v>762</v>
      </c>
      <c r="G47" s="7" t="s">
        <v>391</v>
      </c>
      <c r="I47" s="59">
        <v>40</v>
      </c>
      <c r="J47" s="60" t="s">
        <v>964</v>
      </c>
      <c r="K47" s="60" t="s">
        <v>963</v>
      </c>
      <c r="L47" s="60" t="s">
        <v>962</v>
      </c>
      <c r="M47" s="60" t="s">
        <v>965</v>
      </c>
      <c r="N47" s="92"/>
      <c r="O47" s="59">
        <v>132513</v>
      </c>
    </row>
    <row r="48" spans="1:15">
      <c r="A48" s="5"/>
      <c r="B48" s="14"/>
      <c r="C48" s="72"/>
      <c r="D48" s="7"/>
      <c r="E48" s="45"/>
      <c r="F48" s="7"/>
      <c r="G48" s="7"/>
      <c r="I48" s="59">
        <v>41</v>
      </c>
      <c r="J48" s="60" t="s">
        <v>945</v>
      </c>
      <c r="K48" s="60" t="s">
        <v>946</v>
      </c>
      <c r="L48" s="60" t="s">
        <v>947</v>
      </c>
      <c r="M48" s="60" t="s">
        <v>948</v>
      </c>
      <c r="N48" s="92">
        <v>1881505766</v>
      </c>
      <c r="O48" s="59">
        <v>132508</v>
      </c>
    </row>
    <row r="49" spans="1:15">
      <c r="A49" s="5"/>
      <c r="B49" s="14"/>
      <c r="C49" s="72"/>
      <c r="D49" s="7"/>
      <c r="E49" s="45"/>
      <c r="F49" s="7"/>
      <c r="G49" s="7"/>
      <c r="I49" s="59">
        <v>42</v>
      </c>
      <c r="J49" s="60" t="s">
        <v>952</v>
      </c>
      <c r="K49" s="60" t="s">
        <v>509</v>
      </c>
      <c r="L49" s="60" t="s">
        <v>953</v>
      </c>
      <c r="M49" s="60" t="s">
        <v>954</v>
      </c>
      <c r="N49" s="92">
        <v>140110034189</v>
      </c>
      <c r="O49" s="59">
        <v>132492</v>
      </c>
    </row>
    <row r="50" spans="1:15">
      <c r="A50" s="5"/>
      <c r="B50" s="14"/>
      <c r="C50" s="72"/>
      <c r="D50" s="7"/>
      <c r="E50" s="45"/>
      <c r="F50" s="7"/>
      <c r="G50" s="7"/>
      <c r="I50" s="59">
        <v>43</v>
      </c>
      <c r="J50" s="60" t="s">
        <v>949</v>
      </c>
      <c r="K50" s="60" t="s">
        <v>950</v>
      </c>
      <c r="L50" s="60" t="s">
        <v>947</v>
      </c>
      <c r="M50" s="60" t="s">
        <v>951</v>
      </c>
      <c r="N50" s="92">
        <v>1753405459</v>
      </c>
      <c r="O50" s="59">
        <v>132509</v>
      </c>
    </row>
    <row r="51" spans="1:15">
      <c r="A51" s="5"/>
      <c r="B51" s="14"/>
      <c r="C51" s="72"/>
      <c r="D51" s="7"/>
      <c r="E51" s="45"/>
      <c r="F51" s="7"/>
      <c r="G51" s="7"/>
      <c r="I51" s="59">
        <v>44</v>
      </c>
      <c r="J51" s="60" t="s">
        <v>955</v>
      </c>
      <c r="K51" s="60" t="s">
        <v>476</v>
      </c>
      <c r="L51" s="60" t="s">
        <v>961</v>
      </c>
      <c r="M51" s="59" t="s">
        <v>960</v>
      </c>
      <c r="N51" s="92">
        <v>140059758541</v>
      </c>
      <c r="O51" s="59">
        <v>132503</v>
      </c>
    </row>
    <row r="52" spans="1:15">
      <c r="A52" s="5" t="s">
        <v>93</v>
      </c>
      <c r="B52" s="14"/>
      <c r="C52" s="72">
        <v>566590</v>
      </c>
      <c r="D52" s="7" t="s">
        <v>94</v>
      </c>
      <c r="E52" s="45">
        <v>3</v>
      </c>
      <c r="F52" s="7" t="s">
        <v>763</v>
      </c>
      <c r="G52" s="7" t="s">
        <v>391</v>
      </c>
      <c r="I52" s="59">
        <v>45</v>
      </c>
      <c r="J52" s="60" t="s">
        <v>938</v>
      </c>
      <c r="K52" s="60" t="s">
        <v>559</v>
      </c>
      <c r="L52" s="60" t="s">
        <v>939</v>
      </c>
      <c r="M52" s="60" t="s">
        <v>940</v>
      </c>
      <c r="N52" s="92">
        <v>14005619546</v>
      </c>
      <c r="O52" s="59">
        <v>132506</v>
      </c>
    </row>
    <row r="53" spans="1:15">
      <c r="A53" s="5" t="s">
        <v>95</v>
      </c>
      <c r="B53" s="14"/>
      <c r="C53" s="73">
        <v>566596</v>
      </c>
      <c r="D53" s="7" t="s">
        <v>96</v>
      </c>
      <c r="E53" s="45">
        <v>3</v>
      </c>
      <c r="F53" s="7" t="s">
        <v>764</v>
      </c>
      <c r="G53" s="7" t="s">
        <v>391</v>
      </c>
      <c r="I53" s="59">
        <v>46</v>
      </c>
      <c r="J53" s="60" t="s">
        <v>941</v>
      </c>
      <c r="K53" s="60" t="s">
        <v>943</v>
      </c>
      <c r="L53" s="60" t="s">
        <v>944</v>
      </c>
      <c r="M53" s="60" t="s">
        <v>942</v>
      </c>
      <c r="N53" s="92">
        <v>4610397994</v>
      </c>
      <c r="O53" s="59">
        <v>132505</v>
      </c>
    </row>
    <row r="54" spans="1:15">
      <c r="A54" s="5" t="s">
        <v>97</v>
      </c>
      <c r="B54" s="14"/>
      <c r="C54" s="72">
        <v>566597</v>
      </c>
      <c r="D54" s="7" t="s">
        <v>98</v>
      </c>
      <c r="E54" s="45">
        <v>3</v>
      </c>
      <c r="F54" s="7" t="s">
        <v>765</v>
      </c>
      <c r="G54" s="7" t="s">
        <v>391</v>
      </c>
      <c r="I54" s="59">
        <v>47</v>
      </c>
      <c r="J54" s="60" t="s">
        <v>956</v>
      </c>
      <c r="K54" s="60" t="s">
        <v>957</v>
      </c>
      <c r="L54" s="60" t="s">
        <v>958</v>
      </c>
      <c r="M54" s="60" t="s">
        <v>959</v>
      </c>
      <c r="N54" s="92">
        <v>4111347436171</v>
      </c>
      <c r="O54" s="59">
        <v>13410</v>
      </c>
    </row>
    <row r="55" spans="1:15">
      <c r="A55" s="5" t="s">
        <v>99</v>
      </c>
      <c r="B55" s="14"/>
      <c r="C55" s="72">
        <v>566599</v>
      </c>
      <c r="D55" s="7" t="s">
        <v>100</v>
      </c>
      <c r="E55" s="45">
        <v>3</v>
      </c>
      <c r="F55" s="7" t="s">
        <v>766</v>
      </c>
      <c r="G55" s="7" t="s">
        <v>391</v>
      </c>
      <c r="I55" s="59"/>
      <c r="J55" s="60"/>
      <c r="K55" s="60"/>
      <c r="L55" s="60"/>
      <c r="M55" s="60"/>
      <c r="N55" s="92"/>
      <c r="O55" s="59"/>
    </row>
    <row r="56" spans="1:15" ht="15.75">
      <c r="A56" s="5" t="s">
        <v>101</v>
      </c>
      <c r="B56" s="14"/>
      <c r="C56" s="72">
        <v>566600</v>
      </c>
      <c r="D56" s="7" t="s">
        <v>102</v>
      </c>
      <c r="E56" s="45">
        <v>3</v>
      </c>
      <c r="F56" s="7" t="s">
        <v>767</v>
      </c>
      <c r="G56" s="7" t="s">
        <v>391</v>
      </c>
      <c r="J56" s="159"/>
      <c r="K56" s="159"/>
      <c r="L56" s="159"/>
      <c r="M56" s="159"/>
      <c r="N56" s="159"/>
    </row>
    <row r="57" spans="1:15" ht="15.75">
      <c r="A57" s="5" t="s">
        <v>103</v>
      </c>
      <c r="B57" s="15"/>
      <c r="C57" s="73">
        <v>566601</v>
      </c>
      <c r="D57" s="9" t="s">
        <v>104</v>
      </c>
      <c r="E57" s="45">
        <v>3</v>
      </c>
      <c r="F57" s="7" t="s">
        <v>768</v>
      </c>
      <c r="G57" s="7" t="s">
        <v>391</v>
      </c>
      <c r="J57" s="159"/>
      <c r="K57" s="159"/>
      <c r="L57" s="159"/>
      <c r="M57" s="159"/>
      <c r="N57" s="159"/>
    </row>
    <row r="58" spans="1:15" ht="15.75">
      <c r="A58" s="5" t="s">
        <v>105</v>
      </c>
      <c r="B58" s="14"/>
      <c r="C58" s="72">
        <v>566602</v>
      </c>
      <c r="D58" s="7" t="s">
        <v>106</v>
      </c>
      <c r="E58" s="45">
        <v>3</v>
      </c>
      <c r="F58" s="7" t="s">
        <v>769</v>
      </c>
      <c r="G58" s="7" t="s">
        <v>391</v>
      </c>
      <c r="J58" s="159"/>
      <c r="K58" s="159"/>
      <c r="L58" s="159"/>
      <c r="M58" s="159"/>
      <c r="N58" s="159"/>
    </row>
    <row r="59" spans="1:15" ht="15.75">
      <c r="A59" s="5" t="s">
        <v>107</v>
      </c>
      <c r="B59" s="14"/>
      <c r="C59" s="72">
        <v>566603</v>
      </c>
      <c r="D59" s="7" t="s">
        <v>108</v>
      </c>
      <c r="E59" s="45">
        <v>3</v>
      </c>
      <c r="F59" s="7" t="s">
        <v>770</v>
      </c>
      <c r="G59" s="7" t="s">
        <v>391</v>
      </c>
      <c r="J59" s="159"/>
      <c r="K59" s="159"/>
      <c r="L59" s="159"/>
      <c r="M59" s="159"/>
      <c r="N59" s="159"/>
    </row>
    <row r="60" spans="1:15" ht="15.75">
      <c r="A60" s="5" t="s">
        <v>109</v>
      </c>
      <c r="B60" s="14"/>
      <c r="C60" s="72">
        <v>566604</v>
      </c>
      <c r="D60" s="7" t="s">
        <v>110</v>
      </c>
      <c r="E60" s="45">
        <v>3</v>
      </c>
      <c r="F60" s="7" t="s">
        <v>771</v>
      </c>
      <c r="G60" s="7" t="s">
        <v>391</v>
      </c>
      <c r="J60" s="159"/>
      <c r="K60" s="159"/>
      <c r="L60" s="159"/>
      <c r="M60" s="159"/>
      <c r="N60" s="159"/>
    </row>
    <row r="61" spans="1:15" ht="16.5" thickBot="1">
      <c r="A61" s="10" t="s">
        <v>111</v>
      </c>
      <c r="B61" s="17"/>
      <c r="C61" s="76">
        <v>566605</v>
      </c>
      <c r="D61" s="19" t="s">
        <v>112</v>
      </c>
      <c r="E61" s="45">
        <v>3</v>
      </c>
      <c r="F61" s="7" t="s">
        <v>772</v>
      </c>
      <c r="G61" s="7" t="s">
        <v>391</v>
      </c>
      <c r="J61" s="159"/>
      <c r="K61" s="159"/>
      <c r="L61" s="159"/>
      <c r="M61" s="159"/>
      <c r="N61" s="159"/>
    </row>
    <row r="62" spans="1:15" ht="21.75" customHeight="1" thickBot="1">
      <c r="A62" s="38" t="s">
        <v>113</v>
      </c>
      <c r="B62" s="37"/>
      <c r="C62" s="37"/>
      <c r="D62" s="37"/>
      <c r="E62" s="48"/>
      <c r="F62" s="37"/>
      <c r="G62" s="7"/>
      <c r="J62" s="159"/>
      <c r="K62" s="159"/>
      <c r="L62" s="159"/>
      <c r="M62" s="159"/>
      <c r="N62" s="159"/>
    </row>
    <row r="63" spans="1:15">
      <c r="A63" s="2" t="s">
        <v>114</v>
      </c>
      <c r="B63" s="13"/>
      <c r="C63" s="71">
        <v>566661</v>
      </c>
      <c r="D63" s="4" t="s">
        <v>115</v>
      </c>
      <c r="E63" s="45">
        <v>2</v>
      </c>
      <c r="F63" s="7" t="s">
        <v>773</v>
      </c>
      <c r="G63" s="7" t="s">
        <v>389</v>
      </c>
      <c r="J63"/>
    </row>
    <row r="64" spans="1:15">
      <c r="A64" s="5" t="s">
        <v>116</v>
      </c>
      <c r="B64" s="14"/>
      <c r="C64" s="72">
        <v>566662</v>
      </c>
      <c r="D64" s="7" t="s">
        <v>117</v>
      </c>
      <c r="E64" s="45">
        <v>2</v>
      </c>
      <c r="F64" s="7" t="s">
        <v>774</v>
      </c>
      <c r="G64" s="7" t="s">
        <v>389</v>
      </c>
      <c r="J64"/>
    </row>
    <row r="65" spans="1:10">
      <c r="A65" s="5" t="s">
        <v>118</v>
      </c>
      <c r="B65" s="14" t="s">
        <v>694</v>
      </c>
      <c r="C65" s="72">
        <v>566664</v>
      </c>
      <c r="D65" s="7" t="s">
        <v>119</v>
      </c>
      <c r="E65" s="45">
        <v>2</v>
      </c>
      <c r="F65" s="7" t="s">
        <v>775</v>
      </c>
      <c r="G65" s="7" t="s">
        <v>389</v>
      </c>
      <c r="J65"/>
    </row>
    <row r="66" spans="1:10">
      <c r="A66" s="5" t="s">
        <v>120</v>
      </c>
      <c r="B66" s="14"/>
      <c r="C66" s="72">
        <v>566665</v>
      </c>
      <c r="D66" s="7" t="s">
        <v>121</v>
      </c>
      <c r="E66" s="45">
        <v>2</v>
      </c>
      <c r="F66" s="7" t="s">
        <v>776</v>
      </c>
      <c r="G66" s="7" t="s">
        <v>389</v>
      </c>
      <c r="J66"/>
    </row>
    <row r="67" spans="1:10">
      <c r="A67" s="5" t="s">
        <v>122</v>
      </c>
      <c r="B67" s="14"/>
      <c r="C67" s="72">
        <v>566666</v>
      </c>
      <c r="D67" s="7" t="s">
        <v>123</v>
      </c>
      <c r="E67" s="45">
        <v>2</v>
      </c>
      <c r="F67" s="7" t="s">
        <v>777</v>
      </c>
      <c r="G67" s="7" t="s">
        <v>389</v>
      </c>
    </row>
    <row r="68" spans="1:10">
      <c r="A68" s="5" t="s">
        <v>124</v>
      </c>
      <c r="B68" s="14" t="s">
        <v>695</v>
      </c>
      <c r="C68" s="72">
        <v>566667</v>
      </c>
      <c r="D68" s="7" t="s">
        <v>125</v>
      </c>
      <c r="E68" s="45">
        <v>2</v>
      </c>
      <c r="F68" s="7" t="s">
        <v>778</v>
      </c>
      <c r="G68" s="7" t="s">
        <v>389</v>
      </c>
    </row>
    <row r="69" spans="1:10">
      <c r="A69" s="5" t="s">
        <v>126</v>
      </c>
      <c r="B69" s="14"/>
      <c r="C69" s="72">
        <v>566668</v>
      </c>
      <c r="D69" s="7" t="s">
        <v>127</v>
      </c>
      <c r="E69" s="45">
        <v>2</v>
      </c>
      <c r="F69" s="7" t="s">
        <v>779</v>
      </c>
      <c r="G69" s="7" t="s">
        <v>389</v>
      </c>
    </row>
    <row r="70" spans="1:10">
      <c r="A70" s="5" t="s">
        <v>128</v>
      </c>
      <c r="B70" s="14"/>
      <c r="C70" s="72">
        <v>566669</v>
      </c>
      <c r="D70" s="7" t="s">
        <v>129</v>
      </c>
      <c r="E70" s="45">
        <v>2</v>
      </c>
      <c r="F70" s="7" t="s">
        <v>780</v>
      </c>
      <c r="G70" s="7" t="s">
        <v>389</v>
      </c>
    </row>
    <row r="71" spans="1:10">
      <c r="A71" s="5" t="s">
        <v>130</v>
      </c>
      <c r="B71" s="14"/>
      <c r="C71" s="72">
        <v>566670</v>
      </c>
      <c r="D71" s="7" t="s">
        <v>131</v>
      </c>
      <c r="E71" s="45">
        <v>2</v>
      </c>
      <c r="F71" s="7" t="s">
        <v>781</v>
      </c>
      <c r="G71" s="7" t="s">
        <v>389</v>
      </c>
    </row>
    <row r="72" spans="1:10">
      <c r="A72" s="5" t="s">
        <v>132</v>
      </c>
      <c r="B72" s="14"/>
      <c r="C72" s="73">
        <v>566676</v>
      </c>
      <c r="D72" s="7" t="s">
        <v>133</v>
      </c>
      <c r="E72" s="45">
        <v>2</v>
      </c>
      <c r="F72" s="7" t="s">
        <v>782</v>
      </c>
      <c r="G72" s="7" t="s">
        <v>389</v>
      </c>
    </row>
    <row r="73" spans="1:10">
      <c r="A73" s="5" t="s">
        <v>134</v>
      </c>
      <c r="B73" s="14"/>
      <c r="C73" s="72">
        <v>566677</v>
      </c>
      <c r="D73" s="7" t="s">
        <v>135</v>
      </c>
      <c r="E73" s="45">
        <v>2</v>
      </c>
      <c r="F73" s="7" t="s">
        <v>783</v>
      </c>
      <c r="G73" s="7" t="s">
        <v>389</v>
      </c>
    </row>
    <row r="74" spans="1:10">
      <c r="A74" s="5" t="s">
        <v>136</v>
      </c>
      <c r="B74" s="14"/>
      <c r="C74" s="72">
        <v>566679</v>
      </c>
      <c r="D74" s="7" t="s">
        <v>137</v>
      </c>
      <c r="E74" s="45">
        <v>2</v>
      </c>
      <c r="F74" s="7" t="s">
        <v>784</v>
      </c>
      <c r="G74" s="7" t="s">
        <v>389</v>
      </c>
    </row>
    <row r="75" spans="1:10">
      <c r="A75" s="7" t="s">
        <v>138</v>
      </c>
      <c r="B75" s="14"/>
      <c r="C75" s="72">
        <v>566680</v>
      </c>
      <c r="D75" s="7" t="s">
        <v>139</v>
      </c>
      <c r="E75" s="45">
        <v>2</v>
      </c>
      <c r="F75" s="7" t="s">
        <v>785</v>
      </c>
      <c r="G75" s="7" t="s">
        <v>389</v>
      </c>
    </row>
    <row r="76" spans="1:10">
      <c r="A76" s="5" t="s">
        <v>140</v>
      </c>
      <c r="B76" s="15"/>
      <c r="C76" s="73">
        <v>566681</v>
      </c>
      <c r="D76" s="9" t="s">
        <v>141</v>
      </c>
      <c r="E76" s="45">
        <v>2</v>
      </c>
      <c r="F76" s="7" t="s">
        <v>786</v>
      </c>
      <c r="G76" s="7" t="s">
        <v>389</v>
      </c>
    </row>
    <row r="77" spans="1:10">
      <c r="A77" s="5" t="s">
        <v>142</v>
      </c>
      <c r="B77" s="14"/>
      <c r="C77" s="72">
        <v>566682</v>
      </c>
      <c r="D77" s="7" t="s">
        <v>143</v>
      </c>
      <c r="E77" s="45">
        <v>2</v>
      </c>
      <c r="F77" s="7" t="s">
        <v>787</v>
      </c>
      <c r="G77" s="7" t="s">
        <v>389</v>
      </c>
    </row>
    <row r="78" spans="1:10">
      <c r="A78" s="5" t="s">
        <v>144</v>
      </c>
      <c r="B78" s="14"/>
      <c r="C78" s="72">
        <v>566683</v>
      </c>
      <c r="D78" s="7" t="s">
        <v>145</v>
      </c>
      <c r="E78" s="45">
        <v>2</v>
      </c>
      <c r="F78" s="7" t="s">
        <v>788</v>
      </c>
      <c r="G78" s="7" t="s">
        <v>389</v>
      </c>
    </row>
    <row r="79" spans="1:10">
      <c r="A79" s="5" t="s">
        <v>146</v>
      </c>
      <c r="B79" s="14"/>
      <c r="C79" s="72">
        <v>566684</v>
      </c>
      <c r="D79" s="7" t="s">
        <v>147</v>
      </c>
      <c r="E79" s="45">
        <v>2</v>
      </c>
      <c r="F79" s="7" t="s">
        <v>789</v>
      </c>
      <c r="G79" s="7" t="s">
        <v>389</v>
      </c>
    </row>
    <row r="80" spans="1:10" ht="15.75" thickBot="1">
      <c r="A80" s="10" t="s">
        <v>148</v>
      </c>
      <c r="B80" s="17"/>
      <c r="C80" s="76">
        <v>566685</v>
      </c>
      <c r="D80" s="19" t="s">
        <v>149</v>
      </c>
      <c r="E80" s="45">
        <v>2</v>
      </c>
      <c r="F80" s="7" t="s">
        <v>790</v>
      </c>
      <c r="G80" s="7" t="s">
        <v>389</v>
      </c>
    </row>
    <row r="81" spans="1:7" ht="21.75" customHeight="1" thickBot="1">
      <c r="A81" s="38" t="s">
        <v>150</v>
      </c>
      <c r="B81" s="37"/>
      <c r="C81" s="37"/>
      <c r="D81" s="37"/>
      <c r="E81" s="48"/>
      <c r="F81" s="37"/>
      <c r="G81" s="7"/>
    </row>
    <row r="82" spans="1:7">
      <c r="A82" s="20" t="s">
        <v>151</v>
      </c>
      <c r="B82" s="13"/>
      <c r="C82" s="71">
        <v>566702</v>
      </c>
      <c r="D82" s="4" t="s">
        <v>152</v>
      </c>
      <c r="E82" s="45">
        <v>4</v>
      </c>
      <c r="F82" s="7" t="s">
        <v>791</v>
      </c>
      <c r="G82" s="7" t="s">
        <v>392</v>
      </c>
    </row>
    <row r="83" spans="1:7">
      <c r="A83" s="7" t="s">
        <v>153</v>
      </c>
      <c r="B83" s="6"/>
      <c r="C83" s="72">
        <v>566703</v>
      </c>
      <c r="D83" s="7" t="s">
        <v>154</v>
      </c>
      <c r="E83" s="45">
        <v>4</v>
      </c>
      <c r="F83" s="7" t="s">
        <v>792</v>
      </c>
      <c r="G83" s="7" t="s">
        <v>392</v>
      </c>
    </row>
    <row r="84" spans="1:7">
      <c r="A84" s="5" t="s">
        <v>155</v>
      </c>
      <c r="B84" s="6"/>
      <c r="C84" s="72">
        <v>566704</v>
      </c>
      <c r="D84" s="7" t="s">
        <v>156</v>
      </c>
      <c r="E84" s="45">
        <v>4</v>
      </c>
      <c r="F84" s="7" t="s">
        <v>793</v>
      </c>
      <c r="G84" s="7" t="s">
        <v>392</v>
      </c>
    </row>
    <row r="85" spans="1:7">
      <c r="A85" s="7" t="s">
        <v>157</v>
      </c>
      <c r="B85" s="6"/>
      <c r="C85" s="72">
        <v>566705</v>
      </c>
      <c r="D85" s="7" t="s">
        <v>158</v>
      </c>
      <c r="E85" s="45">
        <v>4</v>
      </c>
      <c r="F85" s="7" t="s">
        <v>794</v>
      </c>
      <c r="G85" s="7" t="s">
        <v>392</v>
      </c>
    </row>
    <row r="86" spans="1:7">
      <c r="A86" s="5" t="s">
        <v>159</v>
      </c>
      <c r="B86" s="6"/>
      <c r="C86" s="72">
        <v>566706</v>
      </c>
      <c r="D86" s="7" t="s">
        <v>160</v>
      </c>
      <c r="E86" s="45">
        <v>4</v>
      </c>
      <c r="F86" s="7" t="s">
        <v>795</v>
      </c>
      <c r="G86" s="7" t="s">
        <v>392</v>
      </c>
    </row>
    <row r="87" spans="1:7">
      <c r="A87" s="5" t="s">
        <v>161</v>
      </c>
      <c r="B87" s="6"/>
      <c r="C87" s="72">
        <v>566707</v>
      </c>
      <c r="D87" s="7" t="s">
        <v>162</v>
      </c>
      <c r="E87" s="45">
        <v>4</v>
      </c>
      <c r="F87" s="7" t="s">
        <v>796</v>
      </c>
      <c r="G87" s="7" t="s">
        <v>392</v>
      </c>
    </row>
    <row r="88" spans="1:7">
      <c r="A88" s="5" t="s">
        <v>163</v>
      </c>
      <c r="B88" s="6"/>
      <c r="C88" s="72">
        <v>566708</v>
      </c>
      <c r="D88" s="7" t="s">
        <v>164</v>
      </c>
      <c r="E88" s="45">
        <v>4</v>
      </c>
      <c r="F88" s="7" t="s">
        <v>797</v>
      </c>
      <c r="G88" s="7" t="s">
        <v>392</v>
      </c>
    </row>
    <row r="89" spans="1:7">
      <c r="A89" s="5" t="s">
        <v>165</v>
      </c>
      <c r="B89" s="6"/>
      <c r="C89" s="72">
        <v>566709</v>
      </c>
      <c r="D89" s="7" t="s">
        <v>166</v>
      </c>
      <c r="E89" s="45">
        <v>4</v>
      </c>
      <c r="F89" s="7" t="s">
        <v>798</v>
      </c>
      <c r="G89" s="7" t="s">
        <v>392</v>
      </c>
    </row>
    <row r="90" spans="1:7">
      <c r="A90" s="7" t="s">
        <v>167</v>
      </c>
      <c r="B90" s="6"/>
      <c r="C90" s="72">
        <v>566710</v>
      </c>
      <c r="D90" s="7" t="s">
        <v>168</v>
      </c>
      <c r="E90" s="45">
        <v>4</v>
      </c>
      <c r="F90" s="7" t="s">
        <v>799</v>
      </c>
      <c r="G90" s="7" t="s">
        <v>392</v>
      </c>
    </row>
    <row r="91" spans="1:7">
      <c r="A91" s="7" t="s">
        <v>169</v>
      </c>
      <c r="B91" s="6"/>
      <c r="C91" s="73">
        <v>566716</v>
      </c>
      <c r="D91" s="7" t="s">
        <v>170</v>
      </c>
      <c r="E91" s="45">
        <v>4</v>
      </c>
      <c r="F91" s="7" t="s">
        <v>800</v>
      </c>
      <c r="G91" s="7" t="s">
        <v>392</v>
      </c>
    </row>
    <row r="92" spans="1:7">
      <c r="A92" s="7" t="s">
        <v>171</v>
      </c>
      <c r="B92" s="6"/>
      <c r="C92" s="72">
        <v>566717</v>
      </c>
      <c r="D92" s="7" t="s">
        <v>172</v>
      </c>
      <c r="E92" s="45">
        <v>4</v>
      </c>
      <c r="F92" s="7" t="s">
        <v>801</v>
      </c>
      <c r="G92" s="7" t="s">
        <v>392</v>
      </c>
    </row>
    <row r="93" spans="1:7">
      <c r="A93" s="5" t="s">
        <v>173</v>
      </c>
      <c r="B93" s="6"/>
      <c r="C93" s="72">
        <v>566719</v>
      </c>
      <c r="D93" s="7" t="s">
        <v>174</v>
      </c>
      <c r="E93" s="45">
        <v>4</v>
      </c>
      <c r="F93" s="7" t="s">
        <v>802</v>
      </c>
      <c r="G93" s="7" t="s">
        <v>392</v>
      </c>
    </row>
    <row r="94" spans="1:7">
      <c r="A94" s="7" t="s">
        <v>175</v>
      </c>
      <c r="B94" s="6"/>
      <c r="C94" s="72">
        <v>566720</v>
      </c>
      <c r="D94" s="7" t="s">
        <v>176</v>
      </c>
      <c r="E94" s="45">
        <v>4</v>
      </c>
      <c r="F94" s="7" t="s">
        <v>803</v>
      </c>
      <c r="G94" s="7" t="s">
        <v>392</v>
      </c>
    </row>
    <row r="95" spans="1:7">
      <c r="A95" s="5" t="s">
        <v>177</v>
      </c>
      <c r="B95" s="8"/>
      <c r="C95" s="73">
        <v>566721</v>
      </c>
      <c r="D95" s="9" t="s">
        <v>178</v>
      </c>
      <c r="E95" s="45">
        <v>4</v>
      </c>
      <c r="F95" s="7" t="s">
        <v>804</v>
      </c>
      <c r="G95" s="7" t="s">
        <v>392</v>
      </c>
    </row>
    <row r="96" spans="1:7">
      <c r="A96" s="5" t="s">
        <v>179</v>
      </c>
      <c r="B96" s="6"/>
      <c r="C96" s="72">
        <v>566722</v>
      </c>
      <c r="D96" s="7" t="s">
        <v>180</v>
      </c>
      <c r="E96" s="45">
        <v>4</v>
      </c>
      <c r="F96" s="7" t="s">
        <v>805</v>
      </c>
      <c r="G96" s="7" t="s">
        <v>392</v>
      </c>
    </row>
    <row r="97" spans="1:7">
      <c r="A97" s="5" t="s">
        <v>181</v>
      </c>
      <c r="B97" s="6"/>
      <c r="C97" s="72">
        <v>566723</v>
      </c>
      <c r="D97" s="7" t="s">
        <v>182</v>
      </c>
      <c r="E97" s="45">
        <v>4</v>
      </c>
      <c r="F97" s="7" t="s">
        <v>806</v>
      </c>
      <c r="G97" s="7" t="s">
        <v>392</v>
      </c>
    </row>
    <row r="98" spans="1:7">
      <c r="A98" s="5" t="s">
        <v>183</v>
      </c>
      <c r="B98" s="6"/>
      <c r="C98" s="72">
        <v>566724</v>
      </c>
      <c r="D98" s="7" t="s">
        <v>184</v>
      </c>
      <c r="E98" s="45">
        <v>4</v>
      </c>
      <c r="F98" s="7" t="s">
        <v>807</v>
      </c>
      <c r="G98" s="7" t="s">
        <v>392</v>
      </c>
    </row>
    <row r="99" spans="1:7" ht="15.75" thickBot="1">
      <c r="A99" s="10" t="s">
        <v>185</v>
      </c>
      <c r="B99" s="11"/>
      <c r="C99" s="76">
        <v>566725</v>
      </c>
      <c r="D99" s="19" t="s">
        <v>186</v>
      </c>
      <c r="E99" s="45">
        <v>4</v>
      </c>
      <c r="F99" s="7" t="s">
        <v>808</v>
      </c>
      <c r="G99" s="7" t="s">
        <v>392</v>
      </c>
    </row>
    <row r="100" spans="1:7" ht="21.75" customHeight="1" thickBot="1">
      <c r="A100" s="38" t="s">
        <v>187</v>
      </c>
      <c r="B100" s="37"/>
      <c r="C100" s="37"/>
      <c r="D100" s="37"/>
      <c r="E100" s="48"/>
      <c r="F100" s="37"/>
      <c r="G100" s="7"/>
    </row>
    <row r="101" spans="1:7">
      <c r="A101" s="2" t="s">
        <v>188</v>
      </c>
      <c r="B101" s="21" t="s">
        <v>189</v>
      </c>
      <c r="C101" s="71">
        <v>690803</v>
      </c>
      <c r="D101" s="7" t="s">
        <v>190</v>
      </c>
      <c r="E101" s="45">
        <v>1</v>
      </c>
      <c r="F101" s="7" t="s">
        <v>809</v>
      </c>
      <c r="G101" s="7" t="s">
        <v>388</v>
      </c>
    </row>
    <row r="102" spans="1:7">
      <c r="A102" s="5" t="s">
        <v>191</v>
      </c>
      <c r="B102" s="22" t="s">
        <v>192</v>
      </c>
      <c r="C102" s="72">
        <v>690804</v>
      </c>
      <c r="D102" s="7" t="s">
        <v>193</v>
      </c>
      <c r="E102" s="45">
        <v>1</v>
      </c>
      <c r="F102" s="7" t="s">
        <v>810</v>
      </c>
      <c r="G102" s="7" t="s">
        <v>388</v>
      </c>
    </row>
    <row r="103" spans="1:7">
      <c r="A103" s="5" t="s">
        <v>194</v>
      </c>
      <c r="B103" s="22" t="s">
        <v>195</v>
      </c>
      <c r="C103" s="72">
        <v>690805</v>
      </c>
      <c r="D103" s="7" t="s">
        <v>196</v>
      </c>
      <c r="E103" s="45">
        <v>1</v>
      </c>
      <c r="F103" s="7" t="s">
        <v>811</v>
      </c>
      <c r="G103" s="7" t="s">
        <v>388</v>
      </c>
    </row>
    <row r="104" spans="1:7">
      <c r="A104" s="5" t="s">
        <v>197</v>
      </c>
      <c r="B104" s="22" t="s">
        <v>198</v>
      </c>
      <c r="C104" s="72">
        <v>690806</v>
      </c>
      <c r="D104" s="7" t="s">
        <v>199</v>
      </c>
      <c r="E104" s="45">
        <v>1</v>
      </c>
      <c r="F104" s="7" t="s">
        <v>812</v>
      </c>
      <c r="G104" s="7" t="s">
        <v>388</v>
      </c>
    </row>
    <row r="105" spans="1:7">
      <c r="A105" s="5" t="s">
        <v>200</v>
      </c>
      <c r="B105" s="22" t="s">
        <v>201</v>
      </c>
      <c r="C105" s="72">
        <v>690807</v>
      </c>
      <c r="D105" s="7" t="s">
        <v>202</v>
      </c>
      <c r="E105" s="45">
        <v>1</v>
      </c>
      <c r="F105" s="7" t="s">
        <v>813</v>
      </c>
      <c r="G105" s="7" t="s">
        <v>388</v>
      </c>
    </row>
    <row r="106" spans="1:7">
      <c r="A106" s="5" t="s">
        <v>203</v>
      </c>
      <c r="B106" s="22" t="s">
        <v>204</v>
      </c>
      <c r="C106" s="72">
        <v>690808</v>
      </c>
      <c r="D106" s="7" t="s">
        <v>205</v>
      </c>
      <c r="E106" s="45">
        <v>1</v>
      </c>
      <c r="F106" s="7" t="s">
        <v>814</v>
      </c>
      <c r="G106" s="7" t="s">
        <v>388</v>
      </c>
    </row>
    <row r="107" spans="1:7">
      <c r="A107" s="5" t="s">
        <v>206</v>
      </c>
      <c r="B107" s="22" t="s">
        <v>207</v>
      </c>
      <c r="C107" s="72">
        <v>690809</v>
      </c>
      <c r="D107" s="7" t="s">
        <v>208</v>
      </c>
      <c r="E107" s="45">
        <v>1</v>
      </c>
      <c r="F107" s="7" t="s">
        <v>815</v>
      </c>
      <c r="G107" s="7" t="s">
        <v>388</v>
      </c>
    </row>
    <row r="108" spans="1:7">
      <c r="A108" s="5" t="s">
        <v>209</v>
      </c>
      <c r="B108" s="22" t="s">
        <v>210</v>
      </c>
      <c r="C108" s="72">
        <v>690810</v>
      </c>
      <c r="D108" s="7" t="s">
        <v>211</v>
      </c>
      <c r="E108" s="45">
        <v>1</v>
      </c>
      <c r="F108" s="7" t="s">
        <v>816</v>
      </c>
      <c r="G108" s="7" t="s">
        <v>388</v>
      </c>
    </row>
    <row r="109" spans="1:7">
      <c r="A109" s="5" t="s">
        <v>212</v>
      </c>
      <c r="B109" s="22" t="s">
        <v>213</v>
      </c>
      <c r="C109" s="72">
        <v>690811</v>
      </c>
      <c r="D109" s="7" t="s">
        <v>214</v>
      </c>
      <c r="E109" s="45">
        <v>1</v>
      </c>
      <c r="F109" s="7" t="s">
        <v>817</v>
      </c>
      <c r="G109" s="7" t="s">
        <v>388</v>
      </c>
    </row>
    <row r="110" spans="1:7">
      <c r="A110" s="5" t="s">
        <v>215</v>
      </c>
      <c r="B110" s="22" t="s">
        <v>216</v>
      </c>
      <c r="C110" s="72">
        <v>690812</v>
      </c>
      <c r="D110" s="7" t="s">
        <v>217</v>
      </c>
      <c r="E110" s="45">
        <v>1</v>
      </c>
      <c r="F110" s="7" t="s">
        <v>818</v>
      </c>
      <c r="G110" s="7" t="s">
        <v>388</v>
      </c>
    </row>
    <row r="111" spans="1:7">
      <c r="A111" s="5" t="s">
        <v>218</v>
      </c>
      <c r="B111" s="22" t="s">
        <v>219</v>
      </c>
      <c r="C111" s="72">
        <v>690813</v>
      </c>
      <c r="D111" s="7" t="s">
        <v>220</v>
      </c>
      <c r="E111" s="45">
        <v>1</v>
      </c>
      <c r="F111" s="7" t="s">
        <v>819</v>
      </c>
      <c r="G111" s="7" t="s">
        <v>388</v>
      </c>
    </row>
    <row r="112" spans="1:7">
      <c r="A112" s="5" t="s">
        <v>221</v>
      </c>
      <c r="B112" s="22" t="s">
        <v>222</v>
      </c>
      <c r="C112" s="72">
        <v>690814</v>
      </c>
      <c r="D112" s="7" t="s">
        <v>223</v>
      </c>
      <c r="E112" s="45">
        <v>1</v>
      </c>
      <c r="F112" s="7" t="s">
        <v>820</v>
      </c>
      <c r="G112" s="7" t="s">
        <v>388</v>
      </c>
    </row>
    <row r="113" spans="1:7">
      <c r="A113" s="5" t="s">
        <v>224</v>
      </c>
      <c r="B113" s="22" t="s">
        <v>225</v>
      </c>
      <c r="C113" s="72">
        <v>690815</v>
      </c>
      <c r="D113" s="7" t="s">
        <v>226</v>
      </c>
      <c r="E113" s="45">
        <v>1</v>
      </c>
      <c r="F113" s="7" t="s">
        <v>821</v>
      </c>
      <c r="G113" s="7" t="s">
        <v>388</v>
      </c>
    </row>
    <row r="114" spans="1:7" ht="15.75" thickBot="1">
      <c r="A114" s="10" t="s">
        <v>227</v>
      </c>
      <c r="B114" s="23" t="s">
        <v>228</v>
      </c>
      <c r="C114" s="76">
        <v>690816</v>
      </c>
      <c r="D114" s="7" t="s">
        <v>229</v>
      </c>
      <c r="E114" s="45">
        <v>1</v>
      </c>
      <c r="F114" s="7" t="s">
        <v>822</v>
      </c>
      <c r="G114" s="7" t="s">
        <v>388</v>
      </c>
    </row>
    <row r="115" spans="1:7" ht="21.75" customHeight="1" thickBot="1">
      <c r="A115" s="38" t="s">
        <v>230</v>
      </c>
      <c r="B115" s="37"/>
      <c r="C115" s="37"/>
      <c r="D115" s="37"/>
      <c r="E115" s="48"/>
      <c r="F115" s="37"/>
      <c r="G115" s="7"/>
    </row>
    <row r="116" spans="1:7">
      <c r="A116" s="2" t="s">
        <v>231</v>
      </c>
      <c r="B116" s="21" t="s">
        <v>231</v>
      </c>
      <c r="C116" s="71">
        <v>691081</v>
      </c>
      <c r="D116" s="7" t="s">
        <v>232</v>
      </c>
      <c r="E116" s="45">
        <v>2</v>
      </c>
      <c r="F116" s="7" t="s">
        <v>823</v>
      </c>
      <c r="G116" s="7" t="s">
        <v>389</v>
      </c>
    </row>
    <row r="117" spans="1:7">
      <c r="A117" s="5" t="s">
        <v>233</v>
      </c>
      <c r="B117" s="22" t="s">
        <v>233</v>
      </c>
      <c r="C117" s="72">
        <v>691082</v>
      </c>
      <c r="D117" s="7" t="s">
        <v>234</v>
      </c>
      <c r="E117" s="45">
        <v>2</v>
      </c>
      <c r="F117" s="7" t="s">
        <v>824</v>
      </c>
      <c r="G117" s="7" t="s">
        <v>389</v>
      </c>
    </row>
    <row r="118" spans="1:7">
      <c r="A118" s="5" t="s">
        <v>235</v>
      </c>
      <c r="B118" s="22" t="s">
        <v>235</v>
      </c>
      <c r="C118" s="72">
        <v>691083</v>
      </c>
      <c r="D118" s="7" t="s">
        <v>236</v>
      </c>
      <c r="E118" s="45">
        <v>2</v>
      </c>
      <c r="F118" s="7" t="s">
        <v>825</v>
      </c>
      <c r="G118" s="7" t="s">
        <v>389</v>
      </c>
    </row>
    <row r="119" spans="1:7">
      <c r="A119" s="5" t="s">
        <v>237</v>
      </c>
      <c r="B119" s="22" t="s">
        <v>237</v>
      </c>
      <c r="C119" s="72">
        <v>691084</v>
      </c>
      <c r="D119" s="7" t="s">
        <v>238</v>
      </c>
      <c r="E119" s="45">
        <v>2</v>
      </c>
      <c r="F119" s="7" t="s">
        <v>826</v>
      </c>
      <c r="G119" s="7" t="s">
        <v>389</v>
      </c>
    </row>
    <row r="120" spans="1:7">
      <c r="A120" s="5" t="s">
        <v>239</v>
      </c>
      <c r="B120" s="22" t="s">
        <v>239</v>
      </c>
      <c r="C120" s="72">
        <v>691085</v>
      </c>
      <c r="D120" s="7" t="s">
        <v>240</v>
      </c>
      <c r="E120" s="45">
        <v>2</v>
      </c>
      <c r="F120" s="7" t="s">
        <v>827</v>
      </c>
      <c r="G120" s="7" t="s">
        <v>389</v>
      </c>
    </row>
    <row r="121" spans="1:7">
      <c r="A121" s="5" t="s">
        <v>241</v>
      </c>
      <c r="B121" s="22" t="s">
        <v>241</v>
      </c>
      <c r="C121" s="72">
        <v>691086</v>
      </c>
      <c r="D121" s="7" t="s">
        <v>242</v>
      </c>
      <c r="E121" s="45">
        <v>2</v>
      </c>
      <c r="F121" s="7" t="s">
        <v>828</v>
      </c>
      <c r="G121" s="7" t="s">
        <v>389</v>
      </c>
    </row>
    <row r="122" spans="1:7">
      <c r="A122" s="5" t="s">
        <v>243</v>
      </c>
      <c r="B122" s="22" t="s">
        <v>243</v>
      </c>
      <c r="C122" s="72">
        <v>691087</v>
      </c>
      <c r="D122" s="7" t="s">
        <v>244</v>
      </c>
      <c r="E122" s="45">
        <v>2</v>
      </c>
      <c r="F122" s="7" t="s">
        <v>829</v>
      </c>
      <c r="G122" s="7" t="s">
        <v>389</v>
      </c>
    </row>
    <row r="123" spans="1:7">
      <c r="A123" s="18" t="s">
        <v>245</v>
      </c>
      <c r="B123" s="22" t="s">
        <v>246</v>
      </c>
      <c r="C123" s="72">
        <v>691088</v>
      </c>
      <c r="D123" s="7" t="s">
        <v>247</v>
      </c>
      <c r="E123" s="45">
        <v>2</v>
      </c>
      <c r="F123" s="7" t="s">
        <v>830</v>
      </c>
      <c r="G123" s="7" t="s">
        <v>389</v>
      </c>
    </row>
    <row r="124" spans="1:7">
      <c r="A124" s="18" t="s">
        <v>248</v>
      </c>
      <c r="B124" s="22" t="s">
        <v>249</v>
      </c>
      <c r="C124" s="72">
        <v>691089</v>
      </c>
      <c r="D124" s="7" t="s">
        <v>250</v>
      </c>
      <c r="E124" s="45">
        <v>2</v>
      </c>
      <c r="F124" s="7" t="s">
        <v>831</v>
      </c>
      <c r="G124" s="7" t="s">
        <v>389</v>
      </c>
    </row>
    <row r="125" spans="1:7">
      <c r="A125" s="18" t="s">
        <v>251</v>
      </c>
      <c r="B125" s="22" t="s">
        <v>252</v>
      </c>
      <c r="C125" s="72">
        <v>691090</v>
      </c>
      <c r="D125" s="7" t="s">
        <v>253</v>
      </c>
      <c r="E125" s="45">
        <v>2</v>
      </c>
      <c r="F125" s="7" t="s">
        <v>832</v>
      </c>
      <c r="G125" s="7" t="s">
        <v>389</v>
      </c>
    </row>
    <row r="126" spans="1:7">
      <c r="A126" s="18" t="s">
        <v>254</v>
      </c>
      <c r="B126" s="22" t="s">
        <v>255</v>
      </c>
      <c r="C126" s="72">
        <v>691091</v>
      </c>
      <c r="D126" s="7" t="s">
        <v>256</v>
      </c>
      <c r="E126" s="45">
        <v>2</v>
      </c>
      <c r="F126" s="7" t="s">
        <v>833</v>
      </c>
      <c r="G126" s="7" t="s">
        <v>389</v>
      </c>
    </row>
    <row r="127" spans="1:7">
      <c r="A127" s="5" t="s">
        <v>257</v>
      </c>
      <c r="B127" s="24" t="s">
        <v>258</v>
      </c>
      <c r="C127" s="72">
        <v>691092</v>
      </c>
      <c r="D127" s="7" t="s">
        <v>259</v>
      </c>
      <c r="E127" s="45">
        <v>2</v>
      </c>
      <c r="F127" s="7" t="s">
        <v>834</v>
      </c>
      <c r="G127" s="7" t="s">
        <v>389</v>
      </c>
    </row>
    <row r="128" spans="1:7">
      <c r="A128" s="5" t="s">
        <v>260</v>
      </c>
      <c r="B128" s="22" t="s">
        <v>261</v>
      </c>
      <c r="C128" s="72">
        <v>691093</v>
      </c>
      <c r="D128" s="7" t="s">
        <v>262</v>
      </c>
      <c r="E128" s="45">
        <v>2</v>
      </c>
      <c r="F128" s="7" t="s">
        <v>835</v>
      </c>
      <c r="G128" s="7" t="s">
        <v>389</v>
      </c>
    </row>
    <row r="129" spans="1:7" ht="15.75" thickBot="1">
      <c r="A129" s="25" t="s">
        <v>263</v>
      </c>
      <c r="B129" s="23" t="s">
        <v>264</v>
      </c>
      <c r="C129" s="76">
        <v>691094</v>
      </c>
      <c r="D129" s="7" t="s">
        <v>265</v>
      </c>
      <c r="E129" s="45">
        <v>2</v>
      </c>
      <c r="F129" s="7" t="s">
        <v>836</v>
      </c>
      <c r="G129" s="7" t="s">
        <v>389</v>
      </c>
    </row>
    <row r="130" spans="1:7" ht="21.75" customHeight="1" thickBot="1">
      <c r="A130" s="38" t="s">
        <v>266</v>
      </c>
      <c r="B130" s="37"/>
      <c r="C130" s="37"/>
      <c r="D130" s="37"/>
      <c r="E130" s="48"/>
      <c r="F130" s="37"/>
      <c r="G130" s="7"/>
    </row>
    <row r="131" spans="1:7">
      <c r="A131" s="2" t="s">
        <v>267</v>
      </c>
      <c r="B131" s="21" t="s">
        <v>267</v>
      </c>
      <c r="C131" s="71">
        <v>690817</v>
      </c>
      <c r="D131" s="7" t="s">
        <v>268</v>
      </c>
      <c r="E131" s="45">
        <v>3</v>
      </c>
      <c r="F131" s="7" t="s">
        <v>837</v>
      </c>
      <c r="G131" s="7" t="s">
        <v>391</v>
      </c>
    </row>
    <row r="132" spans="1:7">
      <c r="A132" s="5" t="s">
        <v>696</v>
      </c>
      <c r="B132" s="22" t="s">
        <v>269</v>
      </c>
      <c r="C132" s="72">
        <v>690818</v>
      </c>
      <c r="D132" s="7" t="s">
        <v>270</v>
      </c>
      <c r="E132" s="45">
        <v>3</v>
      </c>
      <c r="F132" s="7" t="s">
        <v>838</v>
      </c>
      <c r="G132" s="7" t="s">
        <v>391</v>
      </c>
    </row>
    <row r="133" spans="1:7">
      <c r="A133" s="18" t="s">
        <v>271</v>
      </c>
      <c r="B133" s="22" t="s">
        <v>272</v>
      </c>
      <c r="C133" s="72">
        <v>690819</v>
      </c>
      <c r="D133" s="7" t="s">
        <v>273</v>
      </c>
      <c r="E133" s="45">
        <v>3</v>
      </c>
      <c r="F133" s="7" t="s">
        <v>839</v>
      </c>
      <c r="G133" s="7" t="s">
        <v>391</v>
      </c>
    </row>
    <row r="134" spans="1:7">
      <c r="A134" s="5" t="s">
        <v>274</v>
      </c>
      <c r="B134" s="22" t="s">
        <v>274</v>
      </c>
      <c r="C134" s="72">
        <v>690820</v>
      </c>
      <c r="D134" s="7" t="s">
        <v>275</v>
      </c>
      <c r="E134" s="45">
        <v>3</v>
      </c>
      <c r="F134" s="7" t="s">
        <v>840</v>
      </c>
      <c r="G134" s="7" t="s">
        <v>391</v>
      </c>
    </row>
    <row r="135" spans="1:7">
      <c r="A135" s="18" t="s">
        <v>276</v>
      </c>
      <c r="B135" s="22" t="s">
        <v>277</v>
      </c>
      <c r="C135" s="72">
        <v>690821</v>
      </c>
      <c r="D135" s="7" t="s">
        <v>278</v>
      </c>
      <c r="E135" s="45">
        <v>3</v>
      </c>
      <c r="F135" s="7" t="s">
        <v>841</v>
      </c>
      <c r="G135" s="7" t="s">
        <v>391</v>
      </c>
    </row>
    <row r="136" spans="1:7">
      <c r="A136" s="5" t="s">
        <v>697</v>
      </c>
      <c r="B136" s="22" t="s">
        <v>279</v>
      </c>
      <c r="C136" s="72">
        <v>690822</v>
      </c>
      <c r="D136" s="7" t="s">
        <v>280</v>
      </c>
      <c r="E136" s="45">
        <v>3</v>
      </c>
      <c r="F136" s="7" t="s">
        <v>842</v>
      </c>
      <c r="G136" s="7" t="s">
        <v>391</v>
      </c>
    </row>
    <row r="137" spans="1:7">
      <c r="A137" s="5" t="s">
        <v>281</v>
      </c>
      <c r="B137" s="22" t="s">
        <v>281</v>
      </c>
      <c r="C137" s="72">
        <v>690823</v>
      </c>
      <c r="D137" s="7" t="s">
        <v>282</v>
      </c>
      <c r="E137" s="45">
        <v>3</v>
      </c>
      <c r="F137" s="7" t="s">
        <v>843</v>
      </c>
      <c r="G137" s="7" t="s">
        <v>391</v>
      </c>
    </row>
    <row r="138" spans="1:7">
      <c r="A138" s="5" t="s">
        <v>698</v>
      </c>
      <c r="B138" s="22" t="s">
        <v>283</v>
      </c>
      <c r="C138" s="72">
        <v>690824</v>
      </c>
      <c r="D138" s="7" t="s">
        <v>284</v>
      </c>
      <c r="E138" s="45">
        <v>3</v>
      </c>
      <c r="F138" s="7" t="s">
        <v>844</v>
      </c>
      <c r="G138" s="7" t="s">
        <v>391</v>
      </c>
    </row>
    <row r="139" spans="1:7">
      <c r="A139" s="5" t="s">
        <v>699</v>
      </c>
      <c r="B139" s="22" t="s">
        <v>285</v>
      </c>
      <c r="C139" s="72">
        <v>690825</v>
      </c>
      <c r="D139" s="7" t="s">
        <v>286</v>
      </c>
      <c r="E139" s="45">
        <v>3</v>
      </c>
      <c r="F139" s="7" t="s">
        <v>845</v>
      </c>
      <c r="G139" s="7" t="s">
        <v>391</v>
      </c>
    </row>
    <row r="140" spans="1:7">
      <c r="A140" s="5" t="s">
        <v>287</v>
      </c>
      <c r="B140" s="22" t="s">
        <v>287</v>
      </c>
      <c r="C140" s="72">
        <v>690826</v>
      </c>
      <c r="D140" s="7" t="s">
        <v>288</v>
      </c>
      <c r="E140" s="45">
        <v>3</v>
      </c>
      <c r="F140" s="7" t="s">
        <v>846</v>
      </c>
      <c r="G140" s="7" t="s">
        <v>391</v>
      </c>
    </row>
    <row r="141" spans="1:7">
      <c r="A141" s="5" t="s">
        <v>700</v>
      </c>
      <c r="B141" s="22" t="s">
        <v>289</v>
      </c>
      <c r="C141" s="72">
        <v>690827</v>
      </c>
      <c r="D141" s="7" t="s">
        <v>290</v>
      </c>
      <c r="E141" s="45">
        <v>3</v>
      </c>
      <c r="F141" s="7" t="s">
        <v>847</v>
      </c>
      <c r="G141" s="7" t="s">
        <v>391</v>
      </c>
    </row>
    <row r="142" spans="1:7">
      <c r="A142" s="5" t="s">
        <v>291</v>
      </c>
      <c r="B142" s="22" t="s">
        <v>292</v>
      </c>
      <c r="C142" s="72">
        <v>690828</v>
      </c>
      <c r="D142" s="7" t="s">
        <v>293</v>
      </c>
      <c r="E142" s="45">
        <v>3</v>
      </c>
      <c r="F142" s="7" t="s">
        <v>848</v>
      </c>
      <c r="G142" s="7" t="s">
        <v>391</v>
      </c>
    </row>
    <row r="143" spans="1:7">
      <c r="A143" s="5" t="s">
        <v>294</v>
      </c>
      <c r="B143" s="22" t="s">
        <v>295</v>
      </c>
      <c r="C143" s="72">
        <v>690829</v>
      </c>
      <c r="D143" s="7" t="s">
        <v>296</v>
      </c>
      <c r="E143" s="45">
        <v>3</v>
      </c>
      <c r="F143" s="7" t="s">
        <v>849</v>
      </c>
      <c r="G143" s="7" t="s">
        <v>391</v>
      </c>
    </row>
    <row r="144" spans="1:7" ht="15.75" thickBot="1">
      <c r="A144" s="10" t="s">
        <v>297</v>
      </c>
      <c r="B144" s="23" t="s">
        <v>298</v>
      </c>
      <c r="C144" s="76">
        <v>690830</v>
      </c>
      <c r="D144" s="7" t="s">
        <v>299</v>
      </c>
      <c r="E144" s="45">
        <v>3</v>
      </c>
      <c r="F144" s="7" t="s">
        <v>850</v>
      </c>
      <c r="G144" s="7" t="s">
        <v>391</v>
      </c>
    </row>
    <row r="145" spans="1:7" ht="21.75" customHeight="1" thickBot="1">
      <c r="A145" s="38" t="s">
        <v>300</v>
      </c>
      <c r="B145" s="37"/>
      <c r="C145" s="37"/>
      <c r="D145" s="37"/>
      <c r="E145" s="48"/>
      <c r="F145" s="37"/>
      <c r="G145" s="7"/>
    </row>
    <row r="146" spans="1:7">
      <c r="A146" s="2" t="s">
        <v>301</v>
      </c>
      <c r="B146" s="21" t="s">
        <v>302</v>
      </c>
      <c r="C146" s="71">
        <v>690831</v>
      </c>
      <c r="D146" s="7" t="s">
        <v>303</v>
      </c>
      <c r="E146" s="45">
        <v>2</v>
      </c>
      <c r="F146" s="7" t="s">
        <v>851</v>
      </c>
      <c r="G146" s="7" t="s">
        <v>389</v>
      </c>
    </row>
    <row r="147" spans="1:7">
      <c r="A147" s="5" t="s">
        <v>701</v>
      </c>
      <c r="B147" s="22" t="s">
        <v>304</v>
      </c>
      <c r="C147" s="72">
        <v>690832</v>
      </c>
      <c r="D147" s="7" t="s">
        <v>305</v>
      </c>
      <c r="E147" s="45">
        <v>2</v>
      </c>
      <c r="F147" s="7" t="s">
        <v>852</v>
      </c>
      <c r="G147" s="7" t="s">
        <v>389</v>
      </c>
    </row>
    <row r="148" spans="1:7">
      <c r="A148" s="5" t="s">
        <v>306</v>
      </c>
      <c r="B148" s="22" t="s">
        <v>307</v>
      </c>
      <c r="C148" s="72">
        <v>690833</v>
      </c>
      <c r="D148" s="7" t="s">
        <v>308</v>
      </c>
      <c r="E148" s="45">
        <v>2</v>
      </c>
      <c r="F148" s="7" t="s">
        <v>853</v>
      </c>
      <c r="G148" s="7" t="s">
        <v>389</v>
      </c>
    </row>
    <row r="149" spans="1:7">
      <c r="A149" s="5" t="s">
        <v>309</v>
      </c>
      <c r="B149" s="22" t="s">
        <v>309</v>
      </c>
      <c r="C149" s="72">
        <v>690834</v>
      </c>
      <c r="D149" s="7" t="s">
        <v>310</v>
      </c>
      <c r="E149" s="45">
        <v>2</v>
      </c>
      <c r="F149" s="7" t="s">
        <v>854</v>
      </c>
      <c r="G149" s="7" t="s">
        <v>389</v>
      </c>
    </row>
    <row r="150" spans="1:7">
      <c r="A150" s="18" t="s">
        <v>311</v>
      </c>
      <c r="B150" s="22" t="s">
        <v>312</v>
      </c>
      <c r="C150" s="72">
        <v>690835</v>
      </c>
      <c r="D150" s="7" t="s">
        <v>313</v>
      </c>
      <c r="E150" s="45">
        <v>2</v>
      </c>
      <c r="F150" s="7" t="s">
        <v>855</v>
      </c>
      <c r="G150" s="7" t="s">
        <v>389</v>
      </c>
    </row>
    <row r="151" spans="1:7">
      <c r="A151" s="5" t="s">
        <v>314</v>
      </c>
      <c r="B151" s="22" t="s">
        <v>315</v>
      </c>
      <c r="C151" s="72">
        <v>690836</v>
      </c>
      <c r="D151" s="7" t="s">
        <v>316</v>
      </c>
      <c r="E151" s="45">
        <v>2</v>
      </c>
      <c r="F151" s="7" t="s">
        <v>856</v>
      </c>
      <c r="G151" s="7" t="s">
        <v>389</v>
      </c>
    </row>
    <row r="152" spans="1:7">
      <c r="A152" s="5" t="s">
        <v>317</v>
      </c>
      <c r="B152" s="22" t="s">
        <v>317</v>
      </c>
      <c r="C152" s="72">
        <v>690837</v>
      </c>
      <c r="D152" s="7" t="s">
        <v>318</v>
      </c>
      <c r="E152" s="45">
        <v>2</v>
      </c>
      <c r="F152" s="7" t="s">
        <v>857</v>
      </c>
      <c r="G152" s="7" t="s">
        <v>389</v>
      </c>
    </row>
    <row r="153" spans="1:7">
      <c r="A153" s="5" t="s">
        <v>319</v>
      </c>
      <c r="B153" s="22" t="s">
        <v>320</v>
      </c>
      <c r="C153" s="72">
        <v>690840</v>
      </c>
      <c r="D153" s="7" t="s">
        <v>321</v>
      </c>
      <c r="E153" s="45">
        <v>2</v>
      </c>
      <c r="F153" s="7" t="s">
        <v>858</v>
      </c>
      <c r="G153" s="7" t="s">
        <v>389</v>
      </c>
    </row>
    <row r="154" spans="1:7">
      <c r="A154" s="5" t="s">
        <v>322</v>
      </c>
      <c r="B154" s="22" t="s">
        <v>323</v>
      </c>
      <c r="C154" s="72">
        <v>690841</v>
      </c>
      <c r="D154" s="7" t="s">
        <v>324</v>
      </c>
      <c r="E154" s="45">
        <v>2</v>
      </c>
      <c r="F154" s="7" t="s">
        <v>859</v>
      </c>
      <c r="G154" s="7" t="s">
        <v>389</v>
      </c>
    </row>
    <row r="155" spans="1:7">
      <c r="A155" s="5" t="s">
        <v>325</v>
      </c>
      <c r="B155" s="22" t="s">
        <v>326</v>
      </c>
      <c r="C155" s="72">
        <v>690842</v>
      </c>
      <c r="D155" s="7" t="s">
        <v>327</v>
      </c>
      <c r="E155" s="45">
        <v>2</v>
      </c>
      <c r="F155" s="7" t="s">
        <v>860</v>
      </c>
      <c r="G155" s="7" t="s">
        <v>389</v>
      </c>
    </row>
    <row r="156" spans="1:7">
      <c r="A156" s="5" t="s">
        <v>328</v>
      </c>
      <c r="B156" s="22" t="s">
        <v>329</v>
      </c>
      <c r="C156" s="72">
        <v>690843</v>
      </c>
      <c r="D156" s="7" t="s">
        <v>330</v>
      </c>
      <c r="E156" s="45">
        <v>2</v>
      </c>
      <c r="F156" s="7" t="s">
        <v>861</v>
      </c>
      <c r="G156" s="7" t="s">
        <v>389</v>
      </c>
    </row>
    <row r="157" spans="1:7">
      <c r="A157" s="5" t="s">
        <v>331</v>
      </c>
      <c r="B157" s="22" t="s">
        <v>332</v>
      </c>
      <c r="C157" s="72">
        <v>690844</v>
      </c>
      <c r="D157" s="7" t="s">
        <v>333</v>
      </c>
      <c r="E157" s="45">
        <v>2</v>
      </c>
      <c r="F157" s="7" t="s">
        <v>862</v>
      </c>
      <c r="G157" s="7" t="s">
        <v>389</v>
      </c>
    </row>
    <row r="158" spans="1:7">
      <c r="A158" s="5" t="s">
        <v>334</v>
      </c>
      <c r="B158" s="22" t="s">
        <v>335</v>
      </c>
      <c r="C158" s="72">
        <v>690845</v>
      </c>
      <c r="D158" s="7" t="s">
        <v>336</v>
      </c>
      <c r="E158" s="45">
        <v>2</v>
      </c>
      <c r="F158" s="7" t="s">
        <v>863</v>
      </c>
      <c r="G158" s="7" t="s">
        <v>389</v>
      </c>
    </row>
    <row r="159" spans="1:7" ht="15.75" thickBot="1">
      <c r="A159" s="10" t="s">
        <v>337</v>
      </c>
      <c r="B159" s="23" t="s">
        <v>338</v>
      </c>
      <c r="C159" s="76">
        <v>690846</v>
      </c>
      <c r="D159" s="7" t="s">
        <v>339</v>
      </c>
      <c r="E159" s="45">
        <v>2</v>
      </c>
      <c r="F159" s="7" t="s">
        <v>864</v>
      </c>
      <c r="G159" s="7" t="s">
        <v>389</v>
      </c>
    </row>
    <row r="160" spans="1:7" ht="21.75" customHeight="1" thickBot="1">
      <c r="A160" s="38" t="s">
        <v>340</v>
      </c>
      <c r="B160" s="37"/>
      <c r="C160" s="37"/>
      <c r="D160" s="37"/>
      <c r="E160" s="48"/>
      <c r="F160" s="37"/>
      <c r="G160" s="7"/>
    </row>
    <row r="161" spans="1:7">
      <c r="A161" s="2" t="s">
        <v>341</v>
      </c>
      <c r="B161" s="21" t="s">
        <v>341</v>
      </c>
      <c r="C161" s="71">
        <v>690849</v>
      </c>
      <c r="D161" s="7" t="s">
        <v>342</v>
      </c>
      <c r="E161" s="45">
        <v>4</v>
      </c>
      <c r="F161" s="7" t="s">
        <v>865</v>
      </c>
      <c r="G161" s="7" t="s">
        <v>392</v>
      </c>
    </row>
    <row r="162" spans="1:7">
      <c r="A162" s="5" t="s">
        <v>343</v>
      </c>
      <c r="B162" s="22" t="s">
        <v>343</v>
      </c>
      <c r="C162" s="72">
        <v>690850</v>
      </c>
      <c r="D162" s="7" t="s">
        <v>344</v>
      </c>
      <c r="E162" s="45">
        <v>4</v>
      </c>
      <c r="F162" s="7" t="s">
        <v>866</v>
      </c>
      <c r="G162" s="7" t="s">
        <v>392</v>
      </c>
    </row>
    <row r="163" spans="1:7">
      <c r="A163" s="5" t="s">
        <v>345</v>
      </c>
      <c r="B163" s="22" t="s">
        <v>345</v>
      </c>
      <c r="C163" s="72">
        <v>690851</v>
      </c>
      <c r="D163" s="7" t="s">
        <v>346</v>
      </c>
      <c r="E163" s="45">
        <v>4</v>
      </c>
      <c r="F163" s="7" t="s">
        <v>867</v>
      </c>
      <c r="G163" s="7" t="s">
        <v>392</v>
      </c>
    </row>
    <row r="164" spans="1:7">
      <c r="A164" s="5" t="s">
        <v>347</v>
      </c>
      <c r="B164" s="22" t="s">
        <v>347</v>
      </c>
      <c r="C164" s="72">
        <v>690852</v>
      </c>
      <c r="D164" s="7" t="s">
        <v>348</v>
      </c>
      <c r="E164" s="45">
        <v>4</v>
      </c>
      <c r="F164" s="7" t="s">
        <v>868</v>
      </c>
      <c r="G164" s="7" t="s">
        <v>392</v>
      </c>
    </row>
    <row r="165" spans="1:7">
      <c r="A165" s="5" t="s">
        <v>349</v>
      </c>
      <c r="B165" s="22" t="s">
        <v>350</v>
      </c>
      <c r="C165" s="72">
        <v>690853</v>
      </c>
      <c r="D165" s="7" t="s">
        <v>351</v>
      </c>
      <c r="E165" s="45">
        <v>4</v>
      </c>
      <c r="F165" s="7" t="s">
        <v>869</v>
      </c>
      <c r="G165" s="7" t="s">
        <v>392</v>
      </c>
    </row>
    <row r="166" spans="1:7">
      <c r="A166" s="5" t="s">
        <v>352</v>
      </c>
      <c r="B166" s="22" t="s">
        <v>353</v>
      </c>
      <c r="C166" s="72">
        <v>690854</v>
      </c>
      <c r="D166" s="7" t="s">
        <v>354</v>
      </c>
      <c r="E166" s="45">
        <v>4</v>
      </c>
      <c r="F166" s="7" t="s">
        <v>870</v>
      </c>
      <c r="G166" s="7" t="s">
        <v>392</v>
      </c>
    </row>
    <row r="167" spans="1:7">
      <c r="A167" s="5" t="s">
        <v>355</v>
      </c>
      <c r="B167" s="22" t="s">
        <v>356</v>
      </c>
      <c r="C167" s="72">
        <v>690855</v>
      </c>
      <c r="D167" s="7" t="s">
        <v>357</v>
      </c>
      <c r="E167" s="45">
        <v>4</v>
      </c>
      <c r="F167" s="7" t="s">
        <v>871</v>
      </c>
      <c r="G167" s="7" t="s">
        <v>392</v>
      </c>
    </row>
    <row r="168" spans="1:7">
      <c r="A168" s="5" t="s">
        <v>358</v>
      </c>
      <c r="B168" s="22" t="s">
        <v>359</v>
      </c>
      <c r="C168" s="72">
        <v>690860</v>
      </c>
      <c r="D168" s="7" t="s">
        <v>360</v>
      </c>
      <c r="E168" s="45">
        <v>4</v>
      </c>
      <c r="F168" s="7" t="s">
        <v>872</v>
      </c>
      <c r="G168" s="7" t="s">
        <v>392</v>
      </c>
    </row>
    <row r="169" spans="1:7">
      <c r="A169" s="5" t="s">
        <v>361</v>
      </c>
      <c r="B169" s="22" t="s">
        <v>362</v>
      </c>
      <c r="C169" s="72">
        <v>690861</v>
      </c>
      <c r="D169" s="7" t="s">
        <v>363</v>
      </c>
      <c r="E169" s="45">
        <v>4</v>
      </c>
      <c r="F169" s="7" t="s">
        <v>873</v>
      </c>
      <c r="G169" s="7" t="s">
        <v>392</v>
      </c>
    </row>
    <row r="170" spans="1:7">
      <c r="A170" s="5" t="s">
        <v>702</v>
      </c>
      <c r="B170" s="22" t="s">
        <v>364</v>
      </c>
      <c r="C170" s="72">
        <v>690862</v>
      </c>
      <c r="D170" s="7" t="s">
        <v>365</v>
      </c>
      <c r="E170" s="45">
        <v>4</v>
      </c>
      <c r="F170" s="7" t="s">
        <v>874</v>
      </c>
      <c r="G170" s="7" t="s">
        <v>392</v>
      </c>
    </row>
    <row r="171" spans="1:7">
      <c r="A171" s="5" t="s">
        <v>366</v>
      </c>
      <c r="B171" s="22" t="s">
        <v>366</v>
      </c>
      <c r="C171" s="72">
        <v>690863</v>
      </c>
      <c r="D171" s="7" t="s">
        <v>367</v>
      </c>
      <c r="E171" s="45">
        <v>4</v>
      </c>
      <c r="F171" s="7" t="s">
        <v>875</v>
      </c>
      <c r="G171" s="7" t="s">
        <v>392</v>
      </c>
    </row>
    <row r="172" spans="1:7">
      <c r="A172" s="5" t="s">
        <v>368</v>
      </c>
      <c r="B172" s="22" t="s">
        <v>369</v>
      </c>
      <c r="C172" s="72">
        <v>690864</v>
      </c>
      <c r="D172" s="7" t="s">
        <v>370</v>
      </c>
      <c r="E172" s="45">
        <v>4</v>
      </c>
      <c r="F172" s="7" t="s">
        <v>876</v>
      </c>
      <c r="G172" s="7" t="s">
        <v>392</v>
      </c>
    </row>
    <row r="173" spans="1:7">
      <c r="A173" s="5" t="s">
        <v>371</v>
      </c>
      <c r="B173" s="24" t="s">
        <v>372</v>
      </c>
      <c r="C173" s="72">
        <v>690865</v>
      </c>
      <c r="D173" s="7" t="s">
        <v>373</v>
      </c>
      <c r="E173" s="45">
        <v>4</v>
      </c>
      <c r="F173" s="7" t="s">
        <v>877</v>
      </c>
      <c r="G173" s="7" t="s">
        <v>392</v>
      </c>
    </row>
    <row r="174" spans="1:7" ht="15.75" thickBot="1">
      <c r="A174" s="10" t="s">
        <v>374</v>
      </c>
      <c r="B174" s="23" t="s">
        <v>374</v>
      </c>
      <c r="C174" s="76">
        <v>690866</v>
      </c>
      <c r="D174" s="7" t="s">
        <v>375</v>
      </c>
      <c r="E174" s="45">
        <v>4</v>
      </c>
      <c r="F174" s="7" t="s">
        <v>878</v>
      </c>
      <c r="G174" s="7" t="s">
        <v>392</v>
      </c>
    </row>
    <row r="175" spans="1:7" ht="21.75" customHeight="1">
      <c r="A175" s="38" t="s">
        <v>376</v>
      </c>
      <c r="B175" s="37"/>
      <c r="C175" s="37"/>
      <c r="D175" s="37"/>
      <c r="E175" s="48"/>
      <c r="F175" s="37"/>
      <c r="G175" s="7"/>
    </row>
    <row r="176" spans="1:7" ht="29.25" customHeight="1">
      <c r="A176" s="5">
        <v>447330225</v>
      </c>
      <c r="B176" s="22">
        <v>447330225</v>
      </c>
      <c r="C176" s="41">
        <v>790779</v>
      </c>
      <c r="D176" s="7" t="s">
        <v>450</v>
      </c>
      <c r="E176" s="45"/>
      <c r="F176" s="7" t="s">
        <v>905</v>
      </c>
      <c r="G176" s="7" t="s">
        <v>389</v>
      </c>
    </row>
    <row r="177" spans="1:7" ht="37.5" customHeight="1">
      <c r="A177" s="5">
        <v>447330224</v>
      </c>
      <c r="B177" s="22">
        <v>447330224</v>
      </c>
      <c r="C177" s="41">
        <v>790780</v>
      </c>
      <c r="D177" s="7" t="s">
        <v>453</v>
      </c>
      <c r="E177" s="45"/>
      <c r="F177" s="7" t="s">
        <v>906</v>
      </c>
      <c r="G177" s="7" t="s">
        <v>389</v>
      </c>
    </row>
    <row r="178" spans="1:7" ht="36" customHeight="1">
      <c r="A178" s="5">
        <v>447330235</v>
      </c>
      <c r="B178" s="22">
        <v>447330235</v>
      </c>
      <c r="C178" s="41">
        <v>790782</v>
      </c>
      <c r="D178" s="7" t="s">
        <v>454</v>
      </c>
      <c r="E178" s="45"/>
      <c r="F178" s="7" t="s">
        <v>907</v>
      </c>
      <c r="G178" s="7" t="s">
        <v>389</v>
      </c>
    </row>
    <row r="179" spans="1:7" ht="33.75" customHeight="1">
      <c r="A179" s="5">
        <v>447330236</v>
      </c>
      <c r="B179" s="22">
        <v>447330236</v>
      </c>
      <c r="C179" s="41">
        <v>790781</v>
      </c>
      <c r="D179" s="7" t="s">
        <v>455</v>
      </c>
      <c r="E179" s="45"/>
      <c r="F179" s="7" t="s">
        <v>908</v>
      </c>
      <c r="G179" s="7" t="s">
        <v>389</v>
      </c>
    </row>
    <row r="180" spans="1:7" ht="43.5" customHeight="1">
      <c r="A180" s="5">
        <v>447330250</v>
      </c>
      <c r="B180" s="22">
        <v>447330250</v>
      </c>
      <c r="C180" s="41">
        <v>708428</v>
      </c>
      <c r="D180" s="7" t="s">
        <v>456</v>
      </c>
      <c r="E180" s="45"/>
      <c r="F180" s="7" t="s">
        <v>909</v>
      </c>
      <c r="G180" s="7" t="s">
        <v>389</v>
      </c>
    </row>
    <row r="181" spans="1:7" ht="31.5" customHeight="1">
      <c r="A181" s="5">
        <v>447330237</v>
      </c>
      <c r="B181" s="22">
        <v>447330237</v>
      </c>
      <c r="C181" s="41">
        <v>708429</v>
      </c>
      <c r="D181" s="7" t="s">
        <v>457</v>
      </c>
      <c r="E181" s="45"/>
      <c r="F181" s="7" t="s">
        <v>910</v>
      </c>
      <c r="G181" s="7" t="s">
        <v>389</v>
      </c>
    </row>
    <row r="182" spans="1:7" ht="36" customHeight="1">
      <c r="A182" s="5" t="s">
        <v>703</v>
      </c>
      <c r="B182" s="22" t="s">
        <v>703</v>
      </c>
      <c r="C182" s="41">
        <v>708495</v>
      </c>
      <c r="D182" s="7" t="s">
        <v>451</v>
      </c>
      <c r="E182" s="45"/>
      <c r="F182" s="7" t="s">
        <v>911</v>
      </c>
      <c r="G182" s="7" t="s">
        <v>392</v>
      </c>
    </row>
    <row r="183" spans="1:7" ht="36.75" customHeight="1">
      <c r="A183" s="5">
        <v>447330239</v>
      </c>
      <c r="B183" s="22">
        <v>447330239</v>
      </c>
      <c r="C183" s="41">
        <v>708496</v>
      </c>
      <c r="D183" s="7" t="s">
        <v>458</v>
      </c>
      <c r="E183" s="45"/>
      <c r="F183" s="7" t="s">
        <v>912</v>
      </c>
      <c r="G183" s="7" t="s">
        <v>392</v>
      </c>
    </row>
    <row r="184" spans="1:7" ht="32.25" customHeight="1">
      <c r="A184" s="5">
        <v>447330240</v>
      </c>
      <c r="B184" s="22">
        <v>447330240</v>
      </c>
      <c r="C184" s="41">
        <v>708497</v>
      </c>
      <c r="D184" s="7" t="s">
        <v>452</v>
      </c>
      <c r="E184" s="45"/>
      <c r="F184" s="7" t="s">
        <v>913</v>
      </c>
      <c r="G184" s="7" t="s">
        <v>392</v>
      </c>
    </row>
    <row r="185" spans="1:7" ht="43.5" customHeight="1">
      <c r="A185" s="5">
        <v>447330238</v>
      </c>
      <c r="B185" s="22">
        <v>447330238</v>
      </c>
      <c r="C185" s="41">
        <v>708498</v>
      </c>
      <c r="D185" s="7" t="s">
        <v>459</v>
      </c>
      <c r="E185" s="45"/>
      <c r="F185" s="7" t="s">
        <v>914</v>
      </c>
      <c r="G185" s="7" t="s">
        <v>392</v>
      </c>
    </row>
    <row r="186" spans="1:7" ht="42.75" customHeight="1">
      <c r="A186" s="5">
        <v>447330255</v>
      </c>
      <c r="B186" s="22">
        <v>447330255</v>
      </c>
      <c r="C186" s="41">
        <v>708908</v>
      </c>
      <c r="D186" s="7" t="s">
        <v>460</v>
      </c>
      <c r="E186" s="45"/>
      <c r="F186" s="7" t="s">
        <v>915</v>
      </c>
      <c r="G186" s="7" t="s">
        <v>392</v>
      </c>
    </row>
    <row r="187" spans="1:7" ht="44.25" customHeight="1">
      <c r="A187" s="5">
        <v>447330242</v>
      </c>
      <c r="B187" s="22">
        <v>447330242</v>
      </c>
      <c r="C187" s="41">
        <v>708909</v>
      </c>
      <c r="D187" s="7" t="s">
        <v>461</v>
      </c>
      <c r="E187" s="45"/>
      <c r="F187" s="7" t="s">
        <v>916</v>
      </c>
      <c r="G187" s="7" t="s">
        <v>392</v>
      </c>
    </row>
    <row r="188" spans="1:7" ht="16.5" thickBot="1">
      <c r="A188" s="43" t="s">
        <v>383</v>
      </c>
      <c r="B188" s="51" t="s">
        <v>384</v>
      </c>
      <c r="C188" s="37"/>
      <c r="D188" s="37"/>
      <c r="E188" s="48"/>
      <c r="F188" s="37"/>
      <c r="G188" s="7"/>
    </row>
    <row r="189" spans="1:7" ht="39" customHeight="1">
      <c r="A189" s="2">
        <v>447330209</v>
      </c>
      <c r="B189" s="21">
        <v>447330209</v>
      </c>
      <c r="C189" s="40">
        <v>604683</v>
      </c>
      <c r="D189" s="7" t="s">
        <v>462</v>
      </c>
      <c r="E189" s="45"/>
      <c r="F189" s="7" t="s">
        <v>918</v>
      </c>
      <c r="G189" s="91">
        <v>60</v>
      </c>
    </row>
    <row r="190" spans="1:7" ht="35.25" customHeight="1">
      <c r="A190" s="5">
        <v>447330208</v>
      </c>
      <c r="B190" s="22">
        <v>447330208</v>
      </c>
      <c r="C190" s="41">
        <v>604684</v>
      </c>
      <c r="D190" s="7" t="s">
        <v>463</v>
      </c>
      <c r="E190" s="45"/>
      <c r="F190" s="7" t="s">
        <v>917</v>
      </c>
      <c r="G190" s="7" t="s">
        <v>389</v>
      </c>
    </row>
    <row r="191" spans="1:7" ht="33" customHeight="1">
      <c r="A191" s="5">
        <v>447330212</v>
      </c>
      <c r="B191" s="22">
        <v>447330212</v>
      </c>
      <c r="C191" s="41">
        <v>604685</v>
      </c>
      <c r="D191" s="7" t="s">
        <v>464</v>
      </c>
      <c r="E191" s="45"/>
      <c r="F191" s="7" t="s">
        <v>919</v>
      </c>
      <c r="G191" s="7" t="s">
        <v>389</v>
      </c>
    </row>
    <row r="192" spans="1:7" ht="31.5" customHeight="1">
      <c r="A192" s="5">
        <v>447330243</v>
      </c>
      <c r="B192" s="22">
        <v>447330243</v>
      </c>
      <c r="C192" s="41">
        <v>604686</v>
      </c>
      <c r="D192" s="7" t="s">
        <v>465</v>
      </c>
      <c r="E192" s="45"/>
      <c r="F192" s="7" t="s">
        <v>920</v>
      </c>
      <c r="G192" s="7" t="s">
        <v>389</v>
      </c>
    </row>
    <row r="193" spans="1:7" ht="50.25" customHeight="1">
      <c r="A193" s="5">
        <v>447330247</v>
      </c>
      <c r="B193" s="22">
        <v>447330247</v>
      </c>
      <c r="C193" s="41">
        <v>604687</v>
      </c>
      <c r="D193" s="7" t="s">
        <v>466</v>
      </c>
      <c r="E193" s="45"/>
      <c r="F193" s="7" t="s">
        <v>921</v>
      </c>
      <c r="G193" s="7" t="s">
        <v>389</v>
      </c>
    </row>
    <row r="194" spans="1:7" ht="16.5" thickBot="1">
      <c r="A194" s="52" t="s">
        <v>386</v>
      </c>
      <c r="B194" s="53" t="s">
        <v>385</v>
      </c>
      <c r="C194" s="49"/>
      <c r="D194" s="49"/>
      <c r="E194" s="50"/>
      <c r="F194" s="49"/>
      <c r="G194" s="7"/>
    </row>
    <row r="195" spans="1:7">
      <c r="A195" s="5" t="s">
        <v>704</v>
      </c>
      <c r="C195" s="41" t="s">
        <v>705</v>
      </c>
      <c r="D195" s="7" t="s">
        <v>492</v>
      </c>
      <c r="E195" s="45">
        <v>1</v>
      </c>
      <c r="F195" s="42" t="s">
        <v>493</v>
      </c>
      <c r="G195" s="7">
        <v>120</v>
      </c>
    </row>
    <row r="196" spans="1:7">
      <c r="A196" s="5">
        <v>334180202</v>
      </c>
      <c r="C196" s="41">
        <v>666616</v>
      </c>
      <c r="D196" s="7" t="s">
        <v>494</v>
      </c>
      <c r="E196" s="45">
        <v>3</v>
      </c>
      <c r="F196" s="42" t="s">
        <v>495</v>
      </c>
      <c r="G196" s="7" t="s">
        <v>391</v>
      </c>
    </row>
    <row r="197" spans="1:7" ht="16.5" thickBot="1">
      <c r="A197" s="52" t="s">
        <v>386</v>
      </c>
      <c r="B197" s="53" t="s">
        <v>385</v>
      </c>
      <c r="C197" s="49"/>
      <c r="D197" s="49"/>
      <c r="E197" s="50"/>
      <c r="F197" s="49"/>
      <c r="G197" s="7"/>
    </row>
    <row r="198" spans="1:7" ht="21">
      <c r="A198" s="5">
        <v>339970101</v>
      </c>
      <c r="B198" s="5">
        <v>339970101</v>
      </c>
      <c r="C198" s="5">
        <v>9630710580</v>
      </c>
      <c r="D198" s="42" t="s">
        <v>590</v>
      </c>
      <c r="E198" s="45"/>
      <c r="F198" s="42" t="s">
        <v>590</v>
      </c>
      <c r="G198" s="7">
        <v>3360</v>
      </c>
    </row>
    <row r="199" spans="1:7">
      <c r="A199" s="5" t="s">
        <v>595</v>
      </c>
      <c r="C199" s="41" t="s">
        <v>621</v>
      </c>
      <c r="D199" s="7" t="s">
        <v>647</v>
      </c>
      <c r="E199" s="106">
        <v>1</v>
      </c>
      <c r="F199" s="7" t="s">
        <v>879</v>
      </c>
      <c r="G199" s="7">
        <v>120</v>
      </c>
    </row>
    <row r="200" spans="1:7">
      <c r="A200" s="5" t="s">
        <v>596</v>
      </c>
      <c r="C200" s="41" t="s">
        <v>622</v>
      </c>
      <c r="D200" s="7" t="s">
        <v>648</v>
      </c>
      <c r="E200" s="106">
        <v>1</v>
      </c>
      <c r="F200" s="7" t="s">
        <v>880</v>
      </c>
      <c r="G200" s="7">
        <v>120</v>
      </c>
    </row>
    <row r="201" spans="1:7">
      <c r="A201" s="5" t="s">
        <v>597</v>
      </c>
      <c r="C201" s="41" t="s">
        <v>623</v>
      </c>
      <c r="D201" s="7" t="s">
        <v>649</v>
      </c>
      <c r="E201" s="106">
        <v>1</v>
      </c>
      <c r="F201" s="7" t="s">
        <v>881</v>
      </c>
      <c r="G201" s="7">
        <v>120</v>
      </c>
    </row>
    <row r="202" spans="1:7">
      <c r="A202" s="5" t="s">
        <v>598</v>
      </c>
      <c r="C202" s="41" t="s">
        <v>624</v>
      </c>
      <c r="D202" s="7" t="s">
        <v>650</v>
      </c>
      <c r="E202" s="106">
        <v>1</v>
      </c>
      <c r="F202" s="7" t="s">
        <v>882</v>
      </c>
      <c r="G202" s="7">
        <v>120</v>
      </c>
    </row>
    <row r="203" spans="1:7">
      <c r="A203" s="5" t="s">
        <v>599</v>
      </c>
      <c r="C203" s="41" t="s">
        <v>625</v>
      </c>
      <c r="D203" s="7" t="s">
        <v>651</v>
      </c>
      <c r="E203" s="106">
        <v>1</v>
      </c>
      <c r="F203" s="7" t="s">
        <v>883</v>
      </c>
      <c r="G203" s="7">
        <v>120</v>
      </c>
    </row>
    <row r="204" spans="1:7">
      <c r="A204" s="5" t="s">
        <v>600</v>
      </c>
      <c r="C204" s="41" t="s">
        <v>626</v>
      </c>
      <c r="D204" s="7" t="s">
        <v>652</v>
      </c>
      <c r="E204" s="106">
        <v>1</v>
      </c>
      <c r="F204" s="7" t="s">
        <v>884</v>
      </c>
      <c r="G204" s="7">
        <v>120</v>
      </c>
    </row>
    <row r="205" spans="1:7">
      <c r="A205" s="5" t="s">
        <v>601</v>
      </c>
      <c r="C205" s="41" t="s">
        <v>627</v>
      </c>
      <c r="D205" s="7" t="s">
        <v>653</v>
      </c>
      <c r="E205" s="106">
        <v>1</v>
      </c>
      <c r="F205" s="7" t="s">
        <v>885</v>
      </c>
      <c r="G205" s="7">
        <v>120</v>
      </c>
    </row>
    <row r="206" spans="1:7">
      <c r="A206" s="5" t="s">
        <v>602</v>
      </c>
      <c r="C206" s="41" t="s">
        <v>628</v>
      </c>
      <c r="D206" s="7" t="s">
        <v>654</v>
      </c>
      <c r="E206" s="106">
        <v>1</v>
      </c>
      <c r="F206" s="7" t="s">
        <v>886</v>
      </c>
      <c r="G206" s="7">
        <v>120</v>
      </c>
    </row>
    <row r="207" spans="1:7">
      <c r="A207" s="5" t="s">
        <v>603</v>
      </c>
      <c r="C207" s="41" t="s">
        <v>629</v>
      </c>
      <c r="D207" s="7" t="s">
        <v>655</v>
      </c>
      <c r="E207" s="106">
        <v>1</v>
      </c>
      <c r="F207" s="7" t="s">
        <v>887</v>
      </c>
      <c r="G207" s="7">
        <v>120</v>
      </c>
    </row>
    <row r="208" spans="1:7">
      <c r="A208" s="5" t="s">
        <v>604</v>
      </c>
      <c r="C208" s="41" t="s">
        <v>630</v>
      </c>
      <c r="D208" s="7" t="s">
        <v>659</v>
      </c>
      <c r="E208" s="106">
        <v>1</v>
      </c>
      <c r="F208" s="7" t="s">
        <v>888</v>
      </c>
      <c r="G208" s="7">
        <v>120</v>
      </c>
    </row>
    <row r="209" spans="1:7">
      <c r="A209" s="5" t="s">
        <v>605</v>
      </c>
      <c r="C209" s="41" t="s">
        <v>631</v>
      </c>
      <c r="D209" s="7" t="s">
        <v>658</v>
      </c>
      <c r="E209" s="106">
        <v>1</v>
      </c>
      <c r="F209" s="7" t="s">
        <v>889</v>
      </c>
      <c r="G209" s="7">
        <v>120</v>
      </c>
    </row>
    <row r="210" spans="1:7">
      <c r="A210" s="5" t="s">
        <v>606</v>
      </c>
      <c r="C210" s="41" t="s">
        <v>632</v>
      </c>
      <c r="D210" s="7" t="s">
        <v>660</v>
      </c>
      <c r="E210" s="106">
        <v>1</v>
      </c>
      <c r="F210" s="7" t="s">
        <v>890</v>
      </c>
      <c r="G210" s="7">
        <v>120</v>
      </c>
    </row>
    <row r="211" spans="1:7">
      <c r="A211" s="5" t="s">
        <v>607</v>
      </c>
      <c r="C211" s="41" t="s">
        <v>633</v>
      </c>
      <c r="D211" s="7" t="s">
        <v>656</v>
      </c>
      <c r="E211" s="106">
        <v>1</v>
      </c>
      <c r="F211" s="7" t="s">
        <v>891</v>
      </c>
      <c r="G211" s="7">
        <v>120</v>
      </c>
    </row>
    <row r="212" spans="1:7">
      <c r="A212" s="5" t="s">
        <v>608</v>
      </c>
      <c r="C212" s="41" t="s">
        <v>634</v>
      </c>
      <c r="D212" s="7" t="s">
        <v>657</v>
      </c>
      <c r="E212" s="106">
        <v>1</v>
      </c>
      <c r="F212" s="7" t="s">
        <v>892</v>
      </c>
      <c r="G212" s="7">
        <v>120</v>
      </c>
    </row>
    <row r="213" spans="1:7">
      <c r="A213" s="5" t="s">
        <v>609</v>
      </c>
      <c r="C213" s="41" t="s">
        <v>635</v>
      </c>
      <c r="D213" s="7" t="s">
        <v>661</v>
      </c>
      <c r="E213" s="106">
        <v>1</v>
      </c>
      <c r="F213" s="7" t="s">
        <v>893</v>
      </c>
      <c r="G213" s="7">
        <v>120</v>
      </c>
    </row>
    <row r="214" spans="1:7">
      <c r="A214" s="38" t="s">
        <v>673</v>
      </c>
      <c r="B214" s="37"/>
      <c r="C214" s="37"/>
      <c r="D214" s="37"/>
      <c r="E214" s="48"/>
      <c r="F214" s="37"/>
      <c r="G214" s="7"/>
    </row>
    <row r="215" spans="1:7">
      <c r="A215" s="5" t="s">
        <v>610</v>
      </c>
      <c r="C215" s="41" t="s">
        <v>636</v>
      </c>
      <c r="D215" s="7" t="s">
        <v>662</v>
      </c>
      <c r="E215" s="106">
        <v>3</v>
      </c>
      <c r="F215" s="7" t="s">
        <v>894</v>
      </c>
      <c r="G215" s="7">
        <v>40</v>
      </c>
    </row>
    <row r="216" spans="1:7">
      <c r="A216" s="5" t="s">
        <v>611</v>
      </c>
      <c r="C216" s="41" t="s">
        <v>637</v>
      </c>
      <c r="D216" s="7" t="s">
        <v>663</v>
      </c>
      <c r="E216" s="106">
        <v>3</v>
      </c>
      <c r="F216" s="7" t="s">
        <v>895</v>
      </c>
      <c r="G216" s="7">
        <v>40</v>
      </c>
    </row>
    <row r="217" spans="1:7">
      <c r="A217" s="5" t="s">
        <v>612</v>
      </c>
      <c r="C217" s="41" t="s">
        <v>638</v>
      </c>
      <c r="D217" s="7" t="s">
        <v>664</v>
      </c>
      <c r="E217" s="106">
        <v>3</v>
      </c>
      <c r="F217" s="7" t="s">
        <v>896</v>
      </c>
      <c r="G217" s="7">
        <v>40</v>
      </c>
    </row>
    <row r="218" spans="1:7">
      <c r="A218" s="5" t="s">
        <v>613</v>
      </c>
      <c r="C218" s="41" t="s">
        <v>639</v>
      </c>
      <c r="D218" s="7" t="s">
        <v>665</v>
      </c>
      <c r="E218" s="106">
        <v>3</v>
      </c>
      <c r="F218" s="7" t="s">
        <v>897</v>
      </c>
      <c r="G218" s="7">
        <v>40</v>
      </c>
    </row>
    <row r="219" spans="1:7">
      <c r="A219" s="5" t="s">
        <v>616</v>
      </c>
      <c r="C219" s="41" t="s">
        <v>640</v>
      </c>
      <c r="D219" s="7" t="s">
        <v>666</v>
      </c>
      <c r="E219" s="106">
        <v>3</v>
      </c>
      <c r="F219" s="7" t="s">
        <v>898</v>
      </c>
      <c r="G219" s="7">
        <v>40</v>
      </c>
    </row>
    <row r="220" spans="1:7">
      <c r="A220" s="5" t="s">
        <v>614</v>
      </c>
      <c r="C220" s="41" t="s">
        <v>641</v>
      </c>
      <c r="D220" s="7" t="s">
        <v>667</v>
      </c>
      <c r="E220" s="106">
        <v>3</v>
      </c>
      <c r="F220" s="7" t="s">
        <v>899</v>
      </c>
      <c r="G220" s="7">
        <v>40</v>
      </c>
    </row>
    <row r="221" spans="1:7">
      <c r="A221" s="5" t="s">
        <v>615</v>
      </c>
      <c r="C221" s="41" t="s">
        <v>642</v>
      </c>
      <c r="D221" s="7" t="s">
        <v>668</v>
      </c>
      <c r="E221" s="106">
        <v>3</v>
      </c>
      <c r="F221" s="7" t="s">
        <v>900</v>
      </c>
      <c r="G221" s="7">
        <v>40</v>
      </c>
    </row>
    <row r="222" spans="1:7">
      <c r="A222" s="5" t="s">
        <v>617</v>
      </c>
      <c r="C222" s="41" t="s">
        <v>643</v>
      </c>
      <c r="D222" s="7" t="s">
        <v>669</v>
      </c>
      <c r="E222" s="106">
        <v>3</v>
      </c>
      <c r="F222" s="7" t="s">
        <v>901</v>
      </c>
      <c r="G222" s="7">
        <v>40</v>
      </c>
    </row>
    <row r="223" spans="1:7">
      <c r="A223" s="5" t="s">
        <v>618</v>
      </c>
      <c r="C223" s="41" t="s">
        <v>644</v>
      </c>
      <c r="D223" s="7" t="s">
        <v>670</v>
      </c>
      <c r="E223" s="106">
        <v>3</v>
      </c>
      <c r="F223" s="7" t="s">
        <v>902</v>
      </c>
      <c r="G223" s="7">
        <v>40</v>
      </c>
    </row>
    <row r="224" spans="1:7">
      <c r="A224" s="5" t="s">
        <v>619</v>
      </c>
      <c r="C224" s="41" t="s">
        <v>645</v>
      </c>
      <c r="D224" s="7" t="s">
        <v>671</v>
      </c>
      <c r="E224" s="106">
        <v>3</v>
      </c>
      <c r="F224" s="7" t="s">
        <v>903</v>
      </c>
      <c r="G224" s="7">
        <v>40</v>
      </c>
    </row>
    <row r="225" spans="1:7">
      <c r="A225" s="5" t="s">
        <v>620</v>
      </c>
      <c r="C225" s="41" t="s">
        <v>646</v>
      </c>
      <c r="D225" s="7" t="s">
        <v>672</v>
      </c>
      <c r="E225" s="106">
        <v>3</v>
      </c>
      <c r="F225" s="7" t="s">
        <v>904</v>
      </c>
      <c r="G225" s="7">
        <v>40</v>
      </c>
    </row>
    <row r="226" spans="1:7">
      <c r="A226" s="38" t="s">
        <v>674</v>
      </c>
      <c r="B226" s="37"/>
      <c r="C226" s="37"/>
      <c r="D226" s="37"/>
      <c r="E226" s="48"/>
      <c r="F226" s="37"/>
    </row>
    <row r="229" spans="1:7">
      <c r="A229" s="42"/>
      <c r="B229" s="42"/>
      <c r="C229" s="42"/>
      <c r="D229" s="42"/>
      <c r="E229" s="42"/>
      <c r="G229" s="42"/>
    </row>
    <row r="230" spans="1:7">
      <c r="A230" s="42"/>
      <c r="B230" s="42"/>
      <c r="C230" s="42"/>
      <c r="D230" s="42"/>
      <c r="E230" s="42"/>
      <c r="G230" s="42"/>
    </row>
    <row r="231" spans="1:7">
      <c r="A231" s="42"/>
      <c r="B231" s="42"/>
      <c r="C231" s="42"/>
      <c r="D231" s="42"/>
      <c r="E231" s="42"/>
      <c r="G231" s="42"/>
    </row>
    <row r="232" spans="1:7">
      <c r="A232" s="42"/>
      <c r="B232" s="42"/>
      <c r="C232" s="42"/>
      <c r="D232" s="42"/>
      <c r="E232" s="42"/>
      <c r="G232" s="42"/>
    </row>
    <row r="233" spans="1:7">
      <c r="A233" s="42"/>
      <c r="B233" s="42"/>
      <c r="C233" s="42"/>
      <c r="D233" s="42"/>
      <c r="E233" s="42"/>
      <c r="G233" s="42"/>
    </row>
  </sheetData>
  <sheetProtection selectLockedCells="1" selectUnlockedCells="1"/>
  <dataConsolidate/>
  <mergeCells count="11">
    <mergeCell ref="I28:I29"/>
    <mergeCell ref="I38:I39"/>
    <mergeCell ref="I9:I11"/>
    <mergeCell ref="I16:I17"/>
    <mergeCell ref="J59:N59"/>
    <mergeCell ref="J60:N60"/>
    <mergeCell ref="J61:N61"/>
    <mergeCell ref="J62:N62"/>
    <mergeCell ref="J56:N56"/>
    <mergeCell ref="J57:N57"/>
    <mergeCell ref="J58:N58"/>
  </mergeCells>
  <conditionalFormatting sqref="A227:A229 A123:A129 A1:A19 A40:A61 A63:A80 A82:A99 A101:A114 A133 A146 A165:A169 A21:A38 A135 A142:A144 A148 A150:A151 A153:A159 A172:A173 A231:A1048576">
    <cfRule type="duplicateValues" dxfId="77" priority="105"/>
    <cfRule type="duplicateValues" dxfId="76" priority="106"/>
    <cfRule type="duplicateValues" dxfId="75" priority="107"/>
  </conditionalFormatting>
  <conditionalFormatting sqref="A174">
    <cfRule type="duplicateValues" dxfId="74" priority="87"/>
    <cfRule type="duplicateValues" dxfId="73" priority="88"/>
    <cfRule type="duplicateValues" dxfId="72" priority="89"/>
  </conditionalFormatting>
  <conditionalFormatting sqref="A185">
    <cfRule type="duplicateValues" dxfId="71" priority="75"/>
    <cfRule type="duplicateValues" dxfId="70" priority="76"/>
    <cfRule type="duplicateValues" dxfId="69" priority="77"/>
  </conditionalFormatting>
  <conditionalFormatting sqref="A181:A184">
    <cfRule type="duplicateValues" dxfId="68" priority="72"/>
    <cfRule type="duplicateValues" dxfId="67" priority="73"/>
    <cfRule type="duplicateValues" dxfId="66" priority="74"/>
  </conditionalFormatting>
  <conditionalFormatting sqref="A176:A180">
    <cfRule type="duplicateValues" dxfId="65" priority="69"/>
    <cfRule type="duplicateValues" dxfId="64" priority="70"/>
    <cfRule type="duplicateValues" dxfId="63" priority="71"/>
  </conditionalFormatting>
  <conditionalFormatting sqref="A191">
    <cfRule type="duplicateValues" dxfId="62" priority="63"/>
    <cfRule type="duplicateValues" dxfId="61" priority="64"/>
    <cfRule type="duplicateValues" dxfId="60" priority="65"/>
  </conditionalFormatting>
  <conditionalFormatting sqref="A190">
    <cfRule type="duplicateValues" dxfId="59" priority="60"/>
    <cfRule type="duplicateValues" dxfId="58" priority="61"/>
    <cfRule type="duplicateValues" dxfId="57" priority="62"/>
  </conditionalFormatting>
  <conditionalFormatting sqref="A192:A193">
    <cfRule type="duplicateValues" dxfId="56" priority="57"/>
    <cfRule type="duplicateValues" dxfId="55" priority="58"/>
    <cfRule type="duplicateValues" dxfId="54" priority="59"/>
  </conditionalFormatting>
  <conditionalFormatting sqref="F189:F193 F2:F19 F40:F61 F63:F80 F82:F99 F101:F114 F116:F129 F131:F144 F146:F159 F161:F174 F176:F187 F21:F38">
    <cfRule type="duplicateValues" dxfId="53" priority="54"/>
    <cfRule type="duplicateValues" dxfId="52" priority="55"/>
    <cfRule type="duplicateValues" dxfId="51" priority="56"/>
  </conditionalFormatting>
  <conditionalFormatting sqref="G197">
    <cfRule type="duplicateValues" dxfId="50" priority="45"/>
    <cfRule type="duplicateValues" dxfId="49" priority="46"/>
    <cfRule type="duplicateValues" dxfId="48" priority="47"/>
  </conditionalFormatting>
  <conditionalFormatting sqref="G196">
    <cfRule type="duplicateValues" dxfId="47" priority="36"/>
    <cfRule type="duplicateValues" dxfId="46" priority="37"/>
    <cfRule type="duplicateValues" dxfId="45" priority="38"/>
  </conditionalFormatting>
  <conditionalFormatting sqref="A198:B198">
    <cfRule type="duplicateValues" dxfId="44" priority="33"/>
    <cfRule type="duplicateValues" dxfId="43" priority="34"/>
    <cfRule type="duplicateValues" dxfId="42" priority="35"/>
  </conditionalFormatting>
  <conditionalFormatting sqref="G198">
    <cfRule type="duplicateValues" dxfId="41" priority="30"/>
    <cfRule type="duplicateValues" dxfId="40" priority="31"/>
    <cfRule type="duplicateValues" dxfId="39" priority="32"/>
  </conditionalFormatting>
  <conditionalFormatting sqref="C198">
    <cfRule type="duplicateValues" dxfId="38" priority="27"/>
    <cfRule type="duplicateValues" dxfId="37" priority="28"/>
    <cfRule type="duplicateValues" dxfId="36" priority="29"/>
  </conditionalFormatting>
  <conditionalFormatting sqref="A186:A187">
    <cfRule type="duplicateValues" dxfId="35" priority="156"/>
    <cfRule type="duplicateValues" dxfId="34" priority="157"/>
    <cfRule type="duplicateValues" dxfId="33" priority="158"/>
  </conditionalFormatting>
  <conditionalFormatting sqref="G2:G194">
    <cfRule type="duplicateValues" dxfId="32" priority="192"/>
    <cfRule type="duplicateValues" dxfId="31" priority="193"/>
    <cfRule type="duplicateValues" dxfId="30" priority="194"/>
  </conditionalFormatting>
  <conditionalFormatting sqref="A199">
    <cfRule type="duplicateValues" dxfId="29" priority="24"/>
    <cfRule type="duplicateValues" dxfId="28" priority="25"/>
    <cfRule type="duplicateValues" dxfId="27" priority="26"/>
  </conditionalFormatting>
  <conditionalFormatting sqref="A200:A213 A215:A225">
    <cfRule type="duplicateValues" dxfId="26" priority="21"/>
    <cfRule type="duplicateValues" dxfId="25" priority="22"/>
    <cfRule type="duplicateValues" dxfId="24" priority="23"/>
  </conditionalFormatting>
  <conditionalFormatting sqref="F199:F213 F215:F225">
    <cfRule type="duplicateValues" dxfId="23" priority="18"/>
    <cfRule type="duplicateValues" dxfId="22" priority="19"/>
    <cfRule type="duplicateValues" dxfId="21" priority="20"/>
  </conditionalFormatting>
  <conditionalFormatting sqref="G199:G214">
    <cfRule type="duplicateValues" dxfId="20" priority="15"/>
    <cfRule type="duplicateValues" dxfId="19" priority="16"/>
    <cfRule type="duplicateValues" dxfId="18" priority="17"/>
  </conditionalFormatting>
  <conditionalFormatting sqref="G215:G225">
    <cfRule type="duplicateValues" dxfId="17" priority="12"/>
    <cfRule type="duplicateValues" dxfId="16" priority="13"/>
    <cfRule type="duplicateValues" dxfId="15" priority="14"/>
  </conditionalFormatting>
  <conditionalFormatting sqref="B12">
    <cfRule type="duplicateValues" dxfId="14" priority="6"/>
    <cfRule type="duplicateValues" dxfId="13" priority="7"/>
    <cfRule type="duplicateValues" dxfId="12" priority="8"/>
  </conditionalFormatting>
  <conditionalFormatting sqref="A147">
    <cfRule type="duplicateValues" dxfId="11" priority="3"/>
    <cfRule type="duplicateValues" dxfId="10" priority="4"/>
    <cfRule type="duplicateValues" dxfId="9" priority="5"/>
  </conditionalFormatting>
  <conditionalFormatting sqref="A195:A196">
    <cfRule type="duplicateValues" dxfId="8" priority="246"/>
    <cfRule type="duplicateValues" dxfId="7" priority="247"/>
    <cfRule type="duplicateValues" dxfId="6" priority="248"/>
  </conditionalFormatting>
  <conditionalFormatting sqref="G195">
    <cfRule type="duplicateValues" dxfId="5" priority="249"/>
    <cfRule type="duplicateValues" dxfId="4" priority="250"/>
    <cfRule type="duplicateValues" dxfId="3" priority="251"/>
  </conditionalFormatting>
  <conditionalFormatting sqref="O9:O11">
    <cfRule type="duplicateValues" dxfId="2" priority="1"/>
    <cfRule type="duplicateValues" dxfId="1" priority="2"/>
  </conditionalFormatting>
  <pageMargins left="0.7" right="0.7" top="0.75" bottom="0.75" header="0.3" footer="0.3"/>
  <pageSetup orientation="portrait" verticalDpi="0" r:id="rId1"/>
  <ignoredErrors>
    <ignoredError sqref="C215:C225 A215:A225 A199:A213 C199:C213 I42:I44 M26:M27 B15:B16 B65:B6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6"/>
  <sheetViews>
    <sheetView rightToLeft="1" view="pageBreakPreview" zoomScale="120" zoomScaleNormal="100" zoomScaleSheetLayoutView="120" workbookViewId="0">
      <selection activeCell="D4" sqref="D4:K4"/>
    </sheetView>
  </sheetViews>
  <sheetFormatPr defaultRowHeight="15"/>
  <cols>
    <col min="1" max="1" width="1" customWidth="1"/>
    <col min="2" max="2" width="4.75" customWidth="1"/>
    <col min="3" max="3" width="11.375" customWidth="1"/>
    <col min="4" max="4" width="12.25" customWidth="1"/>
    <col min="5" max="5" width="16.125" customWidth="1"/>
    <col min="7" max="7" width="4.125" customWidth="1"/>
    <col min="8" max="8" width="10.125" customWidth="1"/>
    <col min="9" max="9" width="2.625" customWidth="1"/>
    <col min="10" max="10" width="11.25" customWidth="1"/>
    <col min="11" max="11" width="5.375" customWidth="1"/>
    <col min="13" max="13" width="15.375" customWidth="1"/>
    <col min="14" max="14" width="1" customWidth="1"/>
  </cols>
  <sheetData>
    <row r="1" spans="1:14" ht="6" customHeight="1" thickBot="1">
      <c r="A1" s="166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4" ht="27" customHeight="1" thickTop="1" thickBot="1">
      <c r="A2" s="166"/>
      <c r="B2" s="254" t="s">
        <v>511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6"/>
      <c r="N2" s="167"/>
    </row>
    <row r="3" spans="1:14" ht="19.5" customHeight="1" thickTop="1">
      <c r="A3" s="166"/>
      <c r="B3" s="110" t="s">
        <v>535</v>
      </c>
      <c r="C3" s="93" t="s">
        <v>936</v>
      </c>
      <c r="D3" s="85"/>
      <c r="E3" s="109" t="s">
        <v>580</v>
      </c>
      <c r="F3" s="179" t="s">
        <v>937</v>
      </c>
      <c r="G3" s="180"/>
      <c r="H3" s="86"/>
      <c r="I3" s="171" t="s">
        <v>678</v>
      </c>
      <c r="J3" s="172"/>
      <c r="K3" s="173" t="str">
        <f>'ثبت سفارش'!D2</f>
        <v/>
      </c>
      <c r="L3" s="173"/>
      <c r="M3" s="174"/>
      <c r="N3" s="167"/>
    </row>
    <row r="4" spans="1:14" ht="16.5" customHeight="1">
      <c r="A4" s="166"/>
      <c r="B4" s="264" t="s">
        <v>680</v>
      </c>
      <c r="C4" s="265"/>
      <c r="D4" s="253" t="str">
        <f>IFERROR(INDEX(base!L:L,MATCH('SEFARESH TOLID'!E5,base!N:N,0)),"")</f>
        <v/>
      </c>
      <c r="E4" s="253"/>
      <c r="F4" s="253"/>
      <c r="G4" s="253"/>
      <c r="H4" s="253"/>
      <c r="I4" s="253"/>
      <c r="J4" s="253"/>
      <c r="K4" s="253"/>
      <c r="L4" s="107" t="s">
        <v>677</v>
      </c>
      <c r="M4" s="108">
        <f>'ثبت سفارش'!F3</f>
        <v>0</v>
      </c>
      <c r="N4" s="167"/>
    </row>
    <row r="5" spans="1:14" ht="16.5" customHeight="1">
      <c r="A5" s="166"/>
      <c r="B5" s="169" t="s">
        <v>589</v>
      </c>
      <c r="C5" s="170"/>
      <c r="D5" s="170"/>
      <c r="E5" s="96" t="str">
        <f>'ثبت سفارش'!F2</f>
        <v/>
      </c>
      <c r="F5" s="94"/>
      <c r="G5" s="94"/>
      <c r="H5" s="95"/>
      <c r="I5" s="266" t="s">
        <v>679</v>
      </c>
      <c r="J5" s="197"/>
      <c r="K5" s="197" t="str">
        <f>IFERROR(INDEX(base!M:M,MATCH('SEFARESH TOLID'!E5,base!N:N,0)),"")</f>
        <v/>
      </c>
      <c r="L5" s="197"/>
      <c r="M5" s="198"/>
      <c r="N5" s="167"/>
    </row>
    <row r="6" spans="1:14" ht="21" customHeight="1" thickBot="1">
      <c r="A6" s="166"/>
      <c r="B6" s="261" t="s">
        <v>512</v>
      </c>
      <c r="C6" s="262"/>
      <c r="D6" s="87" t="s">
        <v>513</v>
      </c>
      <c r="E6" s="83" t="s">
        <v>514</v>
      </c>
      <c r="F6" s="84"/>
      <c r="G6" s="193" t="s">
        <v>515</v>
      </c>
      <c r="H6" s="263"/>
      <c r="I6" s="194"/>
      <c r="J6" s="193" t="s">
        <v>516</v>
      </c>
      <c r="K6" s="194"/>
      <c r="L6" s="193" t="s">
        <v>517</v>
      </c>
      <c r="M6" s="257"/>
      <c r="N6" s="167"/>
    </row>
    <row r="7" spans="1:14" ht="23.25" customHeight="1" thickTop="1">
      <c r="A7" s="166"/>
      <c r="B7" s="77" t="s">
        <v>378</v>
      </c>
      <c r="C7" s="78" t="s">
        <v>496</v>
      </c>
      <c r="D7" s="79" t="s">
        <v>379</v>
      </c>
      <c r="E7" s="90" t="s">
        <v>380</v>
      </c>
      <c r="F7" s="78" t="s">
        <v>381</v>
      </c>
      <c r="G7" s="181" t="s">
        <v>518</v>
      </c>
      <c r="H7" s="182"/>
      <c r="I7" s="183"/>
      <c r="J7" s="181" t="s">
        <v>519</v>
      </c>
      <c r="K7" s="183"/>
      <c r="L7" s="181" t="s">
        <v>382</v>
      </c>
      <c r="M7" s="201"/>
      <c r="N7" s="167"/>
    </row>
    <row r="8" spans="1:14" ht="18" customHeight="1">
      <c r="A8" s="166"/>
      <c r="B8" s="103">
        <v>1</v>
      </c>
      <c r="C8" s="104">
        <f>IFERROR(INDEX(base!A:A,MATCH('SEFARESH TOLID'!E8,base!D:D,0)),0)</f>
        <v>0</v>
      </c>
      <c r="D8" s="105">
        <f>IFERROR(INDEX(base!C:C,MATCH('SEFARESH TOLID'!E8,base!D:D,)),0)</f>
        <v>0</v>
      </c>
      <c r="E8" s="100">
        <f>IFERROR(INDEX(base!D:D,MATCH('ثبت سفارش'!D8,base!F:F,0)),0)</f>
        <v>0</v>
      </c>
      <c r="F8" s="100">
        <f>'ثبت سفارش'!C8</f>
        <v>0</v>
      </c>
      <c r="G8" s="184" t="str">
        <f>C3</f>
        <v>1400/00/00</v>
      </c>
      <c r="H8" s="185"/>
      <c r="I8" s="186"/>
      <c r="J8" s="163"/>
      <c r="K8" s="178"/>
      <c r="L8" s="163"/>
      <c r="M8" s="164"/>
      <c r="N8" s="167"/>
    </row>
    <row r="9" spans="1:14" ht="18" customHeight="1">
      <c r="A9" s="166"/>
      <c r="B9" s="103">
        <v>2</v>
      </c>
      <c r="C9" s="104">
        <f>IFERROR(INDEX(base!A:A,MATCH('SEFARESH TOLID'!E9,base!D:D,0)),0)</f>
        <v>0</v>
      </c>
      <c r="D9" s="105">
        <f>IFERROR(INDEX(base!C:C,MATCH('SEFARESH TOLID'!E9,base!D:D,)),0)</f>
        <v>0</v>
      </c>
      <c r="E9" s="100">
        <f>IFERROR(INDEX(base!D:D,MATCH('ثبت سفارش'!D9,base!F:F,0)),0)</f>
        <v>0</v>
      </c>
      <c r="F9" s="100">
        <f>'ثبت سفارش'!C9</f>
        <v>0</v>
      </c>
      <c r="G9" s="187"/>
      <c r="H9" s="188"/>
      <c r="I9" s="189"/>
      <c r="J9" s="163"/>
      <c r="K9" s="178"/>
      <c r="L9" s="163"/>
      <c r="M9" s="164"/>
      <c r="N9" s="167"/>
    </row>
    <row r="10" spans="1:14" ht="18" customHeight="1">
      <c r="A10" s="166"/>
      <c r="B10" s="103">
        <v>3</v>
      </c>
      <c r="C10" s="104">
        <f>IFERROR(INDEX(base!A:A,MATCH('SEFARESH TOLID'!E10,base!D:D,0)),0)</f>
        <v>0</v>
      </c>
      <c r="D10" s="105">
        <f>IFERROR(INDEX(base!C:C,MATCH('SEFARESH TOLID'!E10,base!D:D,)),0)</f>
        <v>0</v>
      </c>
      <c r="E10" s="100">
        <f>IFERROR(INDEX(base!D:D,MATCH('ثبت سفارش'!D10,base!F:F,0)),0)</f>
        <v>0</v>
      </c>
      <c r="F10" s="100">
        <f>'ثبت سفارش'!C10</f>
        <v>0</v>
      </c>
      <c r="G10" s="187"/>
      <c r="H10" s="188"/>
      <c r="I10" s="189"/>
      <c r="J10" s="163"/>
      <c r="K10" s="178"/>
      <c r="L10" s="163"/>
      <c r="M10" s="164"/>
      <c r="N10" s="167"/>
    </row>
    <row r="11" spans="1:14">
      <c r="A11" s="166"/>
      <c r="B11" s="103">
        <v>4</v>
      </c>
      <c r="C11" s="104">
        <f>IFERROR(INDEX(base!A:A,MATCH('SEFARESH TOLID'!E11,base!D:D,0)),0)</f>
        <v>0</v>
      </c>
      <c r="D11" s="105">
        <f>IFERROR(INDEX(base!C:C,MATCH('SEFARESH TOLID'!E11,base!D:D,)),0)</f>
        <v>0</v>
      </c>
      <c r="E11" s="100">
        <f>IFERROR(INDEX(base!D:D,MATCH('ثبت سفارش'!D11,base!F:F,0)),0)</f>
        <v>0</v>
      </c>
      <c r="F11" s="100">
        <f>'ثبت سفارش'!C11</f>
        <v>0</v>
      </c>
      <c r="G11" s="187"/>
      <c r="H11" s="188"/>
      <c r="I11" s="189"/>
      <c r="J11" s="163"/>
      <c r="K11" s="178"/>
      <c r="L11" s="163"/>
      <c r="M11" s="164"/>
      <c r="N11" s="167"/>
    </row>
    <row r="12" spans="1:14">
      <c r="A12" s="166"/>
      <c r="B12" s="103">
        <v>5</v>
      </c>
      <c r="C12" s="104">
        <f>IFERROR(INDEX(base!A:A,MATCH('SEFARESH TOLID'!E12,base!D:D,0)),0)</f>
        <v>0</v>
      </c>
      <c r="D12" s="105">
        <f>IFERROR(INDEX(base!C:C,MATCH('SEFARESH TOLID'!E12,base!D:D,)),0)</f>
        <v>0</v>
      </c>
      <c r="E12" s="100">
        <f>IFERROR(INDEX(base!D:D,MATCH('ثبت سفارش'!D12,base!F:F,0)),0)</f>
        <v>0</v>
      </c>
      <c r="F12" s="100">
        <f>'ثبت سفارش'!C12</f>
        <v>0</v>
      </c>
      <c r="G12" s="187"/>
      <c r="H12" s="188"/>
      <c r="I12" s="189"/>
      <c r="J12" s="163"/>
      <c r="K12" s="178"/>
      <c r="L12" s="163"/>
      <c r="M12" s="164"/>
      <c r="N12" s="167"/>
    </row>
    <row r="13" spans="1:14">
      <c r="A13" s="166"/>
      <c r="B13" s="103">
        <v>6</v>
      </c>
      <c r="C13" s="104">
        <f>IFERROR(INDEX(base!A:A,MATCH('SEFARESH TOLID'!E13,base!D:D,0)),0)</f>
        <v>0</v>
      </c>
      <c r="D13" s="104">
        <f>IFERROR(INDEX(base!C:C,MATCH('SEFARESH TOLID'!E13,base!D:D,)),0)</f>
        <v>0</v>
      </c>
      <c r="E13" s="100">
        <f>IFERROR(INDEX(base!D:D,MATCH('ثبت سفارش'!D13,base!F:F,0)),0)</f>
        <v>0</v>
      </c>
      <c r="F13" s="100">
        <f>'ثبت سفارش'!C13</f>
        <v>0</v>
      </c>
      <c r="G13" s="187"/>
      <c r="H13" s="188"/>
      <c r="I13" s="189"/>
      <c r="J13" s="163"/>
      <c r="K13" s="178"/>
      <c r="L13" s="163"/>
      <c r="M13" s="164"/>
      <c r="N13" s="167"/>
    </row>
    <row r="14" spans="1:14">
      <c r="A14" s="166"/>
      <c r="B14" s="103">
        <v>7</v>
      </c>
      <c r="C14" s="104">
        <f>IFERROR(INDEX(base!A:A,MATCH('SEFARESH TOLID'!E14,base!D:D,0)),0)</f>
        <v>0</v>
      </c>
      <c r="D14" s="104">
        <f>IFERROR(INDEX(base!C:C,MATCH('SEFARESH TOLID'!E14,base!D:D,)),0)</f>
        <v>0</v>
      </c>
      <c r="E14" s="100">
        <f>IFERROR(INDEX(base!D:D,MATCH('ثبت سفارش'!D14,base!F:F,0)),0)</f>
        <v>0</v>
      </c>
      <c r="F14" s="100">
        <f>'ثبت سفارش'!C14</f>
        <v>0</v>
      </c>
      <c r="G14" s="187"/>
      <c r="H14" s="188"/>
      <c r="I14" s="189"/>
      <c r="J14" s="163"/>
      <c r="K14" s="178"/>
      <c r="L14" s="163"/>
      <c r="M14" s="164"/>
      <c r="N14" s="167"/>
    </row>
    <row r="15" spans="1:14">
      <c r="A15" s="166"/>
      <c r="B15" s="103">
        <v>8</v>
      </c>
      <c r="C15" s="104">
        <f>IFERROR(INDEX(base!A:A,MATCH('SEFARESH TOLID'!E15,base!D:D,0)),0)</f>
        <v>0</v>
      </c>
      <c r="D15" s="104">
        <f>IFERROR(INDEX(base!C:C,MATCH('SEFARESH TOLID'!E15,base!D:D,)),0)</f>
        <v>0</v>
      </c>
      <c r="E15" s="100">
        <f>IFERROR(INDEX(base!D:D,MATCH('ثبت سفارش'!D15,base!F:F,0)),0)</f>
        <v>0</v>
      </c>
      <c r="F15" s="100">
        <f>'ثبت سفارش'!C15</f>
        <v>0</v>
      </c>
      <c r="G15" s="187"/>
      <c r="H15" s="188"/>
      <c r="I15" s="189"/>
      <c r="J15" s="163"/>
      <c r="K15" s="178"/>
      <c r="L15" s="163"/>
      <c r="M15" s="164"/>
      <c r="N15" s="167"/>
    </row>
    <row r="16" spans="1:14">
      <c r="A16" s="166"/>
      <c r="B16" s="103">
        <v>9</v>
      </c>
      <c r="C16" s="104">
        <f>IFERROR(INDEX(base!A:A,MATCH('SEFARESH TOLID'!E16,base!D:D,0)),0)</f>
        <v>0</v>
      </c>
      <c r="D16" s="104">
        <f>IFERROR(INDEX(base!C:C,MATCH('SEFARESH TOLID'!E16,base!D:D,)),0)</f>
        <v>0</v>
      </c>
      <c r="E16" s="100">
        <f>IFERROR(INDEX(base!D:D,MATCH('ثبت سفارش'!D16,base!F:F,0)),0)</f>
        <v>0</v>
      </c>
      <c r="F16" s="100">
        <f>'ثبت سفارش'!C16</f>
        <v>0</v>
      </c>
      <c r="G16" s="187"/>
      <c r="H16" s="188"/>
      <c r="I16" s="189"/>
      <c r="J16" s="163"/>
      <c r="K16" s="178"/>
      <c r="L16" s="163"/>
      <c r="M16" s="164"/>
      <c r="N16" s="167"/>
    </row>
    <row r="17" spans="1:14">
      <c r="A17" s="166"/>
      <c r="B17" s="103">
        <v>10</v>
      </c>
      <c r="C17" s="104">
        <f>IFERROR(INDEX(base!A:A,MATCH('SEFARESH TOLID'!E17,base!D:D,0)),0)</f>
        <v>0</v>
      </c>
      <c r="D17" s="104">
        <f>IFERROR(INDEX(base!C:C,MATCH('SEFARESH TOLID'!E17,base!D:D,)),0)</f>
        <v>0</v>
      </c>
      <c r="E17" s="100">
        <f>IFERROR(INDEX(base!D:D,MATCH('ثبت سفارش'!D17,base!F:F,0)),0)</f>
        <v>0</v>
      </c>
      <c r="F17" s="100">
        <f>'ثبت سفارش'!C17</f>
        <v>0</v>
      </c>
      <c r="G17" s="187"/>
      <c r="H17" s="188"/>
      <c r="I17" s="189"/>
      <c r="J17" s="163"/>
      <c r="K17" s="178"/>
      <c r="L17" s="163"/>
      <c r="M17" s="164"/>
      <c r="N17" s="167"/>
    </row>
    <row r="18" spans="1:14">
      <c r="A18" s="166"/>
      <c r="B18" s="103">
        <v>11</v>
      </c>
      <c r="C18" s="104">
        <f>IFERROR(INDEX(base!A:A,MATCH('SEFARESH TOLID'!E18,base!D:D,0)),0)</f>
        <v>0</v>
      </c>
      <c r="D18" s="104">
        <f>IFERROR(INDEX(base!C:C,MATCH('SEFARESH TOLID'!E18,base!D:D,)),0)</f>
        <v>0</v>
      </c>
      <c r="E18" s="100">
        <f>IFERROR(INDEX(base!D:D,MATCH('ثبت سفارش'!D18,base!F:F,0)),0)</f>
        <v>0</v>
      </c>
      <c r="F18" s="100">
        <f>'ثبت سفارش'!C18</f>
        <v>0</v>
      </c>
      <c r="G18" s="187"/>
      <c r="H18" s="188"/>
      <c r="I18" s="189"/>
      <c r="J18" s="163"/>
      <c r="K18" s="178"/>
      <c r="L18" s="163"/>
      <c r="M18" s="164"/>
      <c r="N18" s="167"/>
    </row>
    <row r="19" spans="1:14">
      <c r="A19" s="166"/>
      <c r="B19" s="103">
        <v>12</v>
      </c>
      <c r="C19" s="104">
        <f>IFERROR(INDEX(base!A:A,MATCH('SEFARESH TOLID'!E19,base!D:D,0)),0)</f>
        <v>0</v>
      </c>
      <c r="D19" s="104">
        <f>IFERROR(INDEX(base!C:C,MATCH('SEFARESH TOLID'!E19,base!D:D,)),0)</f>
        <v>0</v>
      </c>
      <c r="E19" s="100">
        <f>IFERROR(INDEX(base!D:D,MATCH('ثبت سفارش'!D19,base!F:F,0)),0)</f>
        <v>0</v>
      </c>
      <c r="F19" s="100">
        <f>'ثبت سفارش'!C19</f>
        <v>0</v>
      </c>
      <c r="G19" s="187"/>
      <c r="H19" s="188"/>
      <c r="I19" s="189"/>
      <c r="J19" s="163"/>
      <c r="K19" s="178"/>
      <c r="L19" s="163"/>
      <c r="M19" s="164"/>
      <c r="N19" s="167"/>
    </row>
    <row r="20" spans="1:14">
      <c r="A20" s="166"/>
      <c r="B20" s="103">
        <v>13</v>
      </c>
      <c r="C20" s="104">
        <f>IFERROR(INDEX(base!A:A,MATCH('SEFARESH TOLID'!E20,base!D:D,0)),0)</f>
        <v>0</v>
      </c>
      <c r="D20" s="104">
        <f>IFERROR(INDEX(base!C:C,MATCH('SEFARESH TOLID'!E20,base!D:D,)),0)</f>
        <v>0</v>
      </c>
      <c r="E20" s="100">
        <f>IFERROR(INDEX(base!D:D,MATCH('ثبت سفارش'!D20,base!F:F,0)),0)</f>
        <v>0</v>
      </c>
      <c r="F20" s="100">
        <f>'ثبت سفارش'!C20</f>
        <v>0</v>
      </c>
      <c r="G20" s="187"/>
      <c r="H20" s="188"/>
      <c r="I20" s="189"/>
      <c r="J20" s="163"/>
      <c r="K20" s="178"/>
      <c r="L20" s="163"/>
      <c r="M20" s="164"/>
      <c r="N20" s="167"/>
    </row>
    <row r="21" spans="1:14">
      <c r="A21" s="166"/>
      <c r="B21" s="103">
        <v>14</v>
      </c>
      <c r="C21" s="104">
        <f>IFERROR(INDEX(base!A:A,MATCH('SEFARESH TOLID'!E21,base!D:D,0)),0)</f>
        <v>0</v>
      </c>
      <c r="D21" s="104">
        <f>IFERROR(INDEX(base!C:C,MATCH('SEFARESH TOLID'!E21,base!D:D,)),0)</f>
        <v>0</v>
      </c>
      <c r="E21" s="100">
        <f>IFERROR(INDEX(base!D:D,MATCH('ثبت سفارش'!D21,base!F:F,0)),0)</f>
        <v>0</v>
      </c>
      <c r="F21" s="100">
        <f>'ثبت سفارش'!C21</f>
        <v>0</v>
      </c>
      <c r="G21" s="187"/>
      <c r="H21" s="188"/>
      <c r="I21" s="189"/>
      <c r="J21" s="163"/>
      <c r="K21" s="178"/>
      <c r="L21" s="163"/>
      <c r="M21" s="164"/>
      <c r="N21" s="167"/>
    </row>
    <row r="22" spans="1:14">
      <c r="A22" s="166"/>
      <c r="B22" s="103">
        <v>15</v>
      </c>
      <c r="C22" s="104">
        <f>IFERROR(INDEX(base!A:A,MATCH('SEFARESH TOLID'!E22,base!D:D,0)),0)</f>
        <v>0</v>
      </c>
      <c r="D22" s="104">
        <f>IFERROR(INDEX(base!C:C,MATCH('SEFARESH TOLID'!E22,base!D:D,)),0)</f>
        <v>0</v>
      </c>
      <c r="E22" s="100">
        <f>IFERROR(INDEX(base!D:D,MATCH('ثبت سفارش'!D22,base!F:F,0)),0)</f>
        <v>0</v>
      </c>
      <c r="F22" s="100">
        <f>'ثبت سفارش'!C22</f>
        <v>0</v>
      </c>
      <c r="G22" s="187"/>
      <c r="H22" s="188"/>
      <c r="I22" s="189"/>
      <c r="J22" s="163"/>
      <c r="K22" s="178"/>
      <c r="L22" s="163"/>
      <c r="M22" s="164"/>
      <c r="N22" s="167"/>
    </row>
    <row r="23" spans="1:14">
      <c r="A23" s="166"/>
      <c r="B23" s="103">
        <v>16</v>
      </c>
      <c r="C23" s="104">
        <f>IFERROR(INDEX(base!A:A,MATCH('SEFARESH TOLID'!E23,base!D:D,0)),0)</f>
        <v>0</v>
      </c>
      <c r="D23" s="104">
        <f>IFERROR(INDEX(base!C:C,MATCH('SEFARESH TOLID'!E23,base!D:D,)),0)</f>
        <v>0</v>
      </c>
      <c r="E23" s="100">
        <f>IFERROR(INDEX(base!D:D,MATCH('ثبت سفارش'!D23,base!F:F,0)),0)</f>
        <v>0</v>
      </c>
      <c r="F23" s="100">
        <f>'ثبت سفارش'!C23</f>
        <v>0</v>
      </c>
      <c r="G23" s="187"/>
      <c r="H23" s="188"/>
      <c r="I23" s="189"/>
      <c r="J23" s="163"/>
      <c r="K23" s="178"/>
      <c r="L23" s="163"/>
      <c r="M23" s="164"/>
      <c r="N23" s="167"/>
    </row>
    <row r="24" spans="1:14">
      <c r="A24" s="166"/>
      <c r="B24" s="103">
        <v>17</v>
      </c>
      <c r="C24" s="104">
        <f>IFERROR(INDEX(base!A:A,MATCH('SEFARESH TOLID'!E24,base!D:D,0)),0)</f>
        <v>0</v>
      </c>
      <c r="D24" s="104">
        <f>IFERROR(INDEX(base!C:C,MATCH('SEFARESH TOLID'!E24,base!D:D,)),0)</f>
        <v>0</v>
      </c>
      <c r="E24" s="100">
        <f>IFERROR(INDEX(base!D:D,MATCH('ثبت سفارش'!D24,base!F:F,0)),0)</f>
        <v>0</v>
      </c>
      <c r="F24" s="100">
        <f>'ثبت سفارش'!C24</f>
        <v>0</v>
      </c>
      <c r="G24" s="187"/>
      <c r="H24" s="188"/>
      <c r="I24" s="189"/>
      <c r="J24" s="163"/>
      <c r="K24" s="178"/>
      <c r="L24" s="163"/>
      <c r="M24" s="164"/>
      <c r="N24" s="167"/>
    </row>
    <row r="25" spans="1:14">
      <c r="A25" s="166"/>
      <c r="B25" s="103">
        <v>18</v>
      </c>
      <c r="C25" s="104">
        <f>IFERROR(INDEX(base!A:A,MATCH('SEFARESH TOLID'!E25,base!D:D,0)),0)</f>
        <v>0</v>
      </c>
      <c r="D25" s="104">
        <f>IFERROR(INDEX(base!C:C,MATCH('SEFARESH TOLID'!E25,base!D:D,)),0)</f>
        <v>0</v>
      </c>
      <c r="E25" s="100">
        <f>IFERROR(INDEX(base!D:D,MATCH('ثبت سفارش'!D25,base!F:F,0)),0)</f>
        <v>0</v>
      </c>
      <c r="F25" s="100">
        <f>'ثبت سفارش'!C25</f>
        <v>0</v>
      </c>
      <c r="G25" s="187"/>
      <c r="H25" s="188"/>
      <c r="I25" s="189"/>
      <c r="J25" s="163"/>
      <c r="K25" s="178"/>
      <c r="L25" s="163"/>
      <c r="M25" s="164"/>
      <c r="N25" s="167"/>
    </row>
    <row r="26" spans="1:14">
      <c r="A26" s="166"/>
      <c r="B26" s="103">
        <v>19</v>
      </c>
      <c r="C26" s="104">
        <f>IFERROR(INDEX(base!A:A,MATCH('SEFARESH TOLID'!E26,base!D:D,0)),0)</f>
        <v>0</v>
      </c>
      <c r="D26" s="104">
        <f>IFERROR(INDEX(base!C:C,MATCH('SEFARESH TOLID'!E26,base!D:D,)),0)</f>
        <v>0</v>
      </c>
      <c r="E26" s="100">
        <f>IFERROR(INDEX(base!D:D,MATCH('ثبت سفارش'!D26,base!F:F,0)),0)</f>
        <v>0</v>
      </c>
      <c r="F26" s="100">
        <f>'ثبت سفارش'!C26</f>
        <v>0</v>
      </c>
      <c r="G26" s="187"/>
      <c r="H26" s="188"/>
      <c r="I26" s="189"/>
      <c r="J26" s="163"/>
      <c r="K26" s="178"/>
      <c r="L26" s="163"/>
      <c r="M26" s="164"/>
      <c r="N26" s="167"/>
    </row>
    <row r="27" spans="1:14">
      <c r="A27" s="166"/>
      <c r="B27" s="103">
        <v>20</v>
      </c>
      <c r="C27" s="104">
        <f>IFERROR(INDEX(base!A:A,MATCH('SEFARESH TOLID'!E27,base!D:D,0)),0)</f>
        <v>0</v>
      </c>
      <c r="D27" s="104">
        <f>IFERROR(INDEX(base!C:C,MATCH('SEFARESH TOLID'!E27,base!D:D,)),0)</f>
        <v>0</v>
      </c>
      <c r="E27" s="100">
        <f>IFERROR(INDEX(base!D:D,MATCH('ثبت سفارش'!D27,base!F:F,0)),0)</f>
        <v>0</v>
      </c>
      <c r="F27" s="100">
        <f>'ثبت سفارش'!C27</f>
        <v>0</v>
      </c>
      <c r="G27" s="187"/>
      <c r="H27" s="188"/>
      <c r="I27" s="189"/>
      <c r="J27" s="163"/>
      <c r="K27" s="178"/>
      <c r="L27" s="163"/>
      <c r="M27" s="164"/>
      <c r="N27" s="167"/>
    </row>
    <row r="28" spans="1:14">
      <c r="A28" s="166"/>
      <c r="B28" s="103">
        <v>21</v>
      </c>
      <c r="C28" s="104">
        <f>IFERROR(INDEX(base!A:A,MATCH('SEFARESH TOLID'!E28,base!D:D,0)),0)</f>
        <v>0</v>
      </c>
      <c r="D28" s="104">
        <f>IFERROR(INDEX(base!C:C,MATCH('SEFARESH TOLID'!E28,base!D:D,)),0)</f>
        <v>0</v>
      </c>
      <c r="E28" s="100">
        <f>IFERROR(INDEX(base!D:D,MATCH('ثبت سفارش'!D28,base!F:F,0)),0)</f>
        <v>0</v>
      </c>
      <c r="F28" s="100">
        <f>'ثبت سفارش'!C28</f>
        <v>0</v>
      </c>
      <c r="G28" s="187"/>
      <c r="H28" s="188"/>
      <c r="I28" s="189"/>
      <c r="J28" s="163"/>
      <c r="K28" s="178"/>
      <c r="L28" s="163"/>
      <c r="M28" s="164"/>
      <c r="N28" s="167"/>
    </row>
    <row r="29" spans="1:14">
      <c r="A29" s="166"/>
      <c r="B29" s="103">
        <v>22</v>
      </c>
      <c r="C29" s="104">
        <f>IFERROR(INDEX(base!A:A,MATCH('SEFARESH TOLID'!E29,base!D:D,0)),0)</f>
        <v>0</v>
      </c>
      <c r="D29" s="104">
        <f>IFERROR(INDEX(base!C:C,MATCH('SEFARESH TOLID'!E29,base!D:D,)),0)</f>
        <v>0</v>
      </c>
      <c r="E29" s="100">
        <f>IFERROR(INDEX(base!D:D,MATCH('ثبت سفارش'!D29,base!F:F,0)),0)</f>
        <v>0</v>
      </c>
      <c r="F29" s="100">
        <f>'ثبت سفارش'!C29</f>
        <v>0</v>
      </c>
      <c r="G29" s="187"/>
      <c r="H29" s="188"/>
      <c r="I29" s="189"/>
      <c r="J29" s="163"/>
      <c r="K29" s="178"/>
      <c r="L29" s="163"/>
      <c r="M29" s="164"/>
      <c r="N29" s="167"/>
    </row>
    <row r="30" spans="1:14">
      <c r="A30" s="166"/>
      <c r="B30" s="103">
        <v>23</v>
      </c>
      <c r="C30" s="104">
        <f>IFERROR(INDEX(base!A:A,MATCH('SEFARESH TOLID'!E30,base!D:D,0)),0)</f>
        <v>0</v>
      </c>
      <c r="D30" s="104">
        <f>IFERROR(INDEX(base!C:C,MATCH('SEFARESH TOLID'!E30,base!D:D,)),0)</f>
        <v>0</v>
      </c>
      <c r="E30" s="100">
        <f>IFERROR(INDEX(base!D:D,MATCH('ثبت سفارش'!D30,base!F:F,0)),0)</f>
        <v>0</v>
      </c>
      <c r="F30" s="100">
        <f>'ثبت سفارش'!C30</f>
        <v>0</v>
      </c>
      <c r="G30" s="187"/>
      <c r="H30" s="188"/>
      <c r="I30" s="189"/>
      <c r="J30" s="163"/>
      <c r="K30" s="178"/>
      <c r="L30" s="163"/>
      <c r="M30" s="164"/>
      <c r="N30" s="167"/>
    </row>
    <row r="31" spans="1:14">
      <c r="A31" s="166"/>
      <c r="B31" s="103">
        <v>24</v>
      </c>
      <c r="C31" s="104">
        <f>IFERROR(INDEX(base!A:A,MATCH('SEFARESH TOLID'!E31,base!D:D,0)),0)</f>
        <v>0</v>
      </c>
      <c r="D31" s="104">
        <f>IFERROR(INDEX(base!C:C,MATCH('SEFARESH TOLID'!E31,base!D:D,)),0)</f>
        <v>0</v>
      </c>
      <c r="E31" s="100">
        <f>IFERROR(INDEX(base!D:D,MATCH('ثبت سفارش'!D31,base!F:F,0)),0)</f>
        <v>0</v>
      </c>
      <c r="F31" s="100">
        <f>'ثبت سفارش'!C31</f>
        <v>0</v>
      </c>
      <c r="G31" s="187"/>
      <c r="H31" s="188"/>
      <c r="I31" s="189"/>
      <c r="J31" s="163"/>
      <c r="K31" s="178"/>
      <c r="L31" s="163"/>
      <c r="M31" s="164"/>
      <c r="N31" s="167"/>
    </row>
    <row r="32" spans="1:14">
      <c r="A32" s="166"/>
      <c r="B32" s="103">
        <v>25</v>
      </c>
      <c r="C32" s="104">
        <f>IFERROR(INDEX(base!A:A,MATCH('SEFARESH TOLID'!E32,base!D:D,0)),0)</f>
        <v>0</v>
      </c>
      <c r="D32" s="104">
        <f>IFERROR(INDEX(base!C:C,MATCH('SEFARESH TOLID'!E32,base!D:D,)),0)</f>
        <v>0</v>
      </c>
      <c r="E32" s="100">
        <f>IFERROR(INDEX(base!D:D,MATCH('ثبت سفارش'!D32,base!F:F,0)),0)</f>
        <v>0</v>
      </c>
      <c r="F32" s="100">
        <f>'ثبت سفارش'!C32</f>
        <v>0</v>
      </c>
      <c r="G32" s="187"/>
      <c r="H32" s="188"/>
      <c r="I32" s="189"/>
      <c r="J32" s="163"/>
      <c r="K32" s="178"/>
      <c r="L32" s="163"/>
      <c r="M32" s="164"/>
      <c r="N32" s="167"/>
    </row>
    <row r="33" spans="1:14">
      <c r="A33" s="166"/>
      <c r="B33" s="103">
        <v>26</v>
      </c>
      <c r="C33" s="104">
        <f>IFERROR(INDEX(base!A:A,MATCH('SEFARESH TOLID'!E33,base!D:D,0)),0)</f>
        <v>0</v>
      </c>
      <c r="D33" s="104">
        <f>IFERROR(INDEX(base!C:C,MATCH('SEFARESH TOLID'!E33,base!D:D,)),0)</f>
        <v>0</v>
      </c>
      <c r="E33" s="100">
        <f>IFERROR(INDEX(base!D:D,MATCH('ثبت سفارش'!D33,base!F:F,0)),0)</f>
        <v>0</v>
      </c>
      <c r="F33" s="100">
        <f>'ثبت سفارش'!C33</f>
        <v>0</v>
      </c>
      <c r="G33" s="187"/>
      <c r="H33" s="188"/>
      <c r="I33" s="189"/>
      <c r="J33" s="163"/>
      <c r="K33" s="178"/>
      <c r="L33" s="163"/>
      <c r="M33" s="164"/>
      <c r="N33" s="167"/>
    </row>
    <row r="34" spans="1:14">
      <c r="A34" s="166"/>
      <c r="B34" s="103">
        <v>27</v>
      </c>
      <c r="C34" s="104">
        <f>IFERROR(INDEX(base!A:A,MATCH('SEFARESH TOLID'!E34,base!D:D,0)),0)</f>
        <v>0</v>
      </c>
      <c r="D34" s="104">
        <f>IFERROR(INDEX(base!C:C,MATCH('SEFARESH TOLID'!E34,base!D:D,)),0)</f>
        <v>0</v>
      </c>
      <c r="E34" s="100">
        <f>IFERROR(INDEX(base!D:D,MATCH('ثبت سفارش'!D34,base!F:F,0)),0)</f>
        <v>0</v>
      </c>
      <c r="F34" s="100">
        <f>'ثبت سفارش'!C34</f>
        <v>0</v>
      </c>
      <c r="G34" s="187"/>
      <c r="H34" s="188"/>
      <c r="I34" s="189"/>
      <c r="J34" s="163"/>
      <c r="K34" s="178"/>
      <c r="L34" s="163"/>
      <c r="M34" s="164"/>
      <c r="N34" s="167"/>
    </row>
    <row r="35" spans="1:14">
      <c r="A35" s="166"/>
      <c r="B35" s="103">
        <v>28</v>
      </c>
      <c r="C35" s="104">
        <f>IFERROR(INDEX(base!A:A,MATCH('SEFARESH TOLID'!E35,base!D:D,0)),0)</f>
        <v>0</v>
      </c>
      <c r="D35" s="104">
        <f>IFERROR(INDEX(base!C:C,MATCH('SEFARESH TOLID'!E35,base!D:D,)),0)</f>
        <v>0</v>
      </c>
      <c r="E35" s="100">
        <f>IFERROR(INDEX(base!D:D,MATCH('ثبت سفارش'!D35,base!F:F,0)),0)</f>
        <v>0</v>
      </c>
      <c r="F35" s="100">
        <f>'ثبت سفارش'!C35</f>
        <v>0</v>
      </c>
      <c r="G35" s="187"/>
      <c r="H35" s="188"/>
      <c r="I35" s="189"/>
      <c r="J35" s="163"/>
      <c r="K35" s="178"/>
      <c r="L35" s="163"/>
      <c r="M35" s="164"/>
      <c r="N35" s="167"/>
    </row>
    <row r="36" spans="1:14">
      <c r="A36" s="166"/>
      <c r="B36" s="103">
        <v>29</v>
      </c>
      <c r="C36" s="104">
        <f>IFERROR(INDEX(base!A:A,MATCH('SEFARESH TOLID'!E36,base!D:D,0)),0)</f>
        <v>0</v>
      </c>
      <c r="D36" s="104">
        <f>IFERROR(INDEX(base!C:C,MATCH('SEFARESH TOLID'!E36,base!D:D,)),0)</f>
        <v>0</v>
      </c>
      <c r="E36" s="100">
        <f>IFERROR(INDEX(base!D:D,MATCH('ثبت سفارش'!D36,base!F:F,0)),0)</f>
        <v>0</v>
      </c>
      <c r="F36" s="100">
        <f>'ثبت سفارش'!C36</f>
        <v>0</v>
      </c>
      <c r="G36" s="187"/>
      <c r="H36" s="188"/>
      <c r="I36" s="189"/>
      <c r="J36" s="163"/>
      <c r="K36" s="178"/>
      <c r="L36" s="163"/>
      <c r="M36" s="164"/>
      <c r="N36" s="167"/>
    </row>
    <row r="37" spans="1:14">
      <c r="A37" s="166"/>
      <c r="B37" s="103">
        <v>30</v>
      </c>
      <c r="C37" s="104">
        <f>IFERROR(INDEX(base!A:A,MATCH('SEFARESH TOLID'!E37,base!D:D,0)),0)</f>
        <v>0</v>
      </c>
      <c r="D37" s="104">
        <f>IFERROR(INDEX(base!C:C,MATCH('SEFARESH TOLID'!E37,base!D:D,)),0)</f>
        <v>0</v>
      </c>
      <c r="E37" s="100">
        <f>IFERROR(INDEX(base!D:D,MATCH('ثبت سفارش'!D37,base!F:F,0)),0)</f>
        <v>0</v>
      </c>
      <c r="F37" s="100">
        <f>'ثبت سفارش'!C37</f>
        <v>0</v>
      </c>
      <c r="G37" s="187"/>
      <c r="H37" s="188"/>
      <c r="I37" s="189"/>
      <c r="J37" s="163"/>
      <c r="K37" s="178"/>
      <c r="L37" s="163"/>
      <c r="M37" s="164"/>
      <c r="N37" s="167"/>
    </row>
    <row r="38" spans="1:14">
      <c r="A38" s="166"/>
      <c r="B38" s="103">
        <v>31</v>
      </c>
      <c r="C38" s="104">
        <f>IFERROR(INDEX(base!A:A,MATCH('SEFARESH TOLID'!E38,base!D:D,0)),0)</f>
        <v>0</v>
      </c>
      <c r="D38" s="104">
        <f>IFERROR(INDEX(base!C:C,MATCH('SEFARESH TOLID'!E38,base!D:D,)),0)</f>
        <v>0</v>
      </c>
      <c r="E38" s="100">
        <f>IFERROR(INDEX(base!D:D,MATCH('ثبت سفارش'!D38,base!F:F,0)),0)</f>
        <v>0</v>
      </c>
      <c r="F38" s="100">
        <f>'ثبت سفارش'!C38</f>
        <v>0</v>
      </c>
      <c r="G38" s="187"/>
      <c r="H38" s="188"/>
      <c r="I38" s="189"/>
      <c r="J38" s="163"/>
      <c r="K38" s="178"/>
      <c r="L38" s="163"/>
      <c r="M38" s="164"/>
      <c r="N38" s="167"/>
    </row>
    <row r="39" spans="1:14">
      <c r="A39" s="166"/>
      <c r="B39" s="103">
        <v>32</v>
      </c>
      <c r="C39" s="104">
        <f>IFERROR(INDEX(base!A:A,MATCH('SEFARESH TOLID'!E39,base!D:D,0)),0)</f>
        <v>0</v>
      </c>
      <c r="D39" s="104">
        <f>IFERROR(INDEX(base!C:C,MATCH('SEFARESH TOLID'!E39,base!D:D,)),0)</f>
        <v>0</v>
      </c>
      <c r="E39" s="100">
        <f>IFERROR(INDEX(base!D:D,MATCH('ثبت سفارش'!D39,base!F:F,0)),0)</f>
        <v>0</v>
      </c>
      <c r="F39" s="100">
        <f>'ثبت سفارش'!C39</f>
        <v>0</v>
      </c>
      <c r="G39" s="187"/>
      <c r="H39" s="188"/>
      <c r="I39" s="189"/>
      <c r="J39" s="163"/>
      <c r="K39" s="178"/>
      <c r="L39" s="163"/>
      <c r="M39" s="164"/>
      <c r="N39" s="167"/>
    </row>
    <row r="40" spans="1:14">
      <c r="A40" s="166"/>
      <c r="B40" s="103">
        <v>33</v>
      </c>
      <c r="C40" s="104">
        <f>IFERROR(INDEX(base!A:A,MATCH('SEFARESH TOLID'!E40,base!D:D,0)),0)</f>
        <v>0</v>
      </c>
      <c r="D40" s="104">
        <f>IFERROR(INDEX(base!C:C,MATCH('SEFARESH TOLID'!E40,base!D:D,)),0)</f>
        <v>0</v>
      </c>
      <c r="E40" s="100">
        <f>IFERROR(INDEX(base!D:D,MATCH('ثبت سفارش'!D40,base!F:F,0)),0)</f>
        <v>0</v>
      </c>
      <c r="F40" s="100">
        <f>'ثبت سفارش'!C40</f>
        <v>0</v>
      </c>
      <c r="G40" s="187"/>
      <c r="H40" s="188"/>
      <c r="I40" s="189"/>
      <c r="J40" s="163"/>
      <c r="K40" s="178"/>
      <c r="L40" s="163"/>
      <c r="M40" s="164"/>
      <c r="N40" s="167"/>
    </row>
    <row r="41" spans="1:14">
      <c r="A41" s="166"/>
      <c r="B41" s="103">
        <v>34</v>
      </c>
      <c r="C41" s="104">
        <f>IFERROR(INDEX(base!A:A,MATCH('SEFARESH TOLID'!E41,base!D:D,0)),0)</f>
        <v>0</v>
      </c>
      <c r="D41" s="104">
        <f>IFERROR(INDEX(base!C:C,MATCH('SEFARESH TOLID'!E41,base!D:D,)),0)</f>
        <v>0</v>
      </c>
      <c r="E41" s="100">
        <f>IFERROR(INDEX(base!D:D,MATCH('ثبت سفارش'!D41,base!F:F,0)),0)</f>
        <v>0</v>
      </c>
      <c r="F41" s="100">
        <f>'ثبت سفارش'!C41</f>
        <v>0</v>
      </c>
      <c r="G41" s="187"/>
      <c r="H41" s="188"/>
      <c r="I41" s="189"/>
      <c r="J41" s="163"/>
      <c r="K41" s="178"/>
      <c r="L41" s="163"/>
      <c r="M41" s="164"/>
      <c r="N41" s="167"/>
    </row>
    <row r="42" spans="1:14">
      <c r="A42" s="166"/>
      <c r="B42" s="103">
        <v>35</v>
      </c>
      <c r="C42" s="104">
        <f>IFERROR(INDEX(base!A:A,MATCH('SEFARESH TOLID'!E42,base!D:D,0)),0)</f>
        <v>0</v>
      </c>
      <c r="D42" s="104">
        <f>IFERROR(INDEX(base!C:C,MATCH('SEFARESH TOLID'!E42,base!D:D,)),0)</f>
        <v>0</v>
      </c>
      <c r="E42" s="100">
        <f>IFERROR(INDEX(base!D:D,MATCH('ثبت سفارش'!D42,base!F:F,0)),0)</f>
        <v>0</v>
      </c>
      <c r="F42" s="100">
        <f>'ثبت سفارش'!C42</f>
        <v>0</v>
      </c>
      <c r="G42" s="187"/>
      <c r="H42" s="188"/>
      <c r="I42" s="189"/>
      <c r="J42" s="163"/>
      <c r="K42" s="178"/>
      <c r="L42" s="163"/>
      <c r="M42" s="164"/>
      <c r="N42" s="167"/>
    </row>
    <row r="43" spans="1:14">
      <c r="A43" s="166"/>
      <c r="B43" s="103">
        <v>36</v>
      </c>
      <c r="C43" s="104">
        <f>IFERROR(INDEX(base!A:A,MATCH('SEFARESH TOLID'!E43,base!D:D,0)),0)</f>
        <v>0</v>
      </c>
      <c r="D43" s="104">
        <f>IFERROR(INDEX(base!C:C,MATCH('SEFARESH TOLID'!E43,base!D:D,)),0)</f>
        <v>0</v>
      </c>
      <c r="E43" s="100">
        <f>IFERROR(INDEX(base!D:D,MATCH('ثبت سفارش'!D43,base!F:F,0)),0)</f>
        <v>0</v>
      </c>
      <c r="F43" s="100">
        <f>'ثبت سفارش'!C43</f>
        <v>0</v>
      </c>
      <c r="G43" s="187"/>
      <c r="H43" s="188"/>
      <c r="I43" s="189"/>
      <c r="J43" s="163"/>
      <c r="K43" s="178"/>
      <c r="L43" s="163"/>
      <c r="M43" s="164"/>
      <c r="N43" s="167"/>
    </row>
    <row r="44" spans="1:14">
      <c r="A44" s="166"/>
      <c r="B44" s="103">
        <v>37</v>
      </c>
      <c r="C44" s="104">
        <f>IFERROR(INDEX(base!A:A,MATCH('SEFARESH TOLID'!E44,base!D:D,0)),0)</f>
        <v>0</v>
      </c>
      <c r="D44" s="104">
        <f>IFERROR(INDEX(base!C:C,MATCH('SEFARESH TOLID'!E44,base!D:D,)),0)</f>
        <v>0</v>
      </c>
      <c r="E44" s="100">
        <f>IFERROR(INDEX(base!D:D,MATCH('ثبت سفارش'!D44,base!F:F,0)),0)</f>
        <v>0</v>
      </c>
      <c r="F44" s="100">
        <f>'ثبت سفارش'!C44</f>
        <v>0</v>
      </c>
      <c r="G44" s="187"/>
      <c r="H44" s="188"/>
      <c r="I44" s="189"/>
      <c r="J44" s="163"/>
      <c r="K44" s="178"/>
      <c r="L44" s="163"/>
      <c r="M44" s="164"/>
      <c r="N44" s="167"/>
    </row>
    <row r="45" spans="1:14">
      <c r="A45" s="166"/>
      <c r="B45" s="103">
        <v>38</v>
      </c>
      <c r="C45" s="104">
        <f>IFERROR(INDEX(base!A:A,MATCH('SEFARESH TOLID'!E45,base!D:D,0)),0)</f>
        <v>0</v>
      </c>
      <c r="D45" s="104">
        <f>IFERROR(INDEX(base!C:C,MATCH('SEFARESH TOLID'!E45,base!D:D,)),0)</f>
        <v>0</v>
      </c>
      <c r="E45" s="100">
        <f>IFERROR(INDEX(base!D:D,MATCH('ثبت سفارش'!D45,base!F:F,0)),0)</f>
        <v>0</v>
      </c>
      <c r="F45" s="100">
        <f>'ثبت سفارش'!C45</f>
        <v>0</v>
      </c>
      <c r="G45" s="187"/>
      <c r="H45" s="188"/>
      <c r="I45" s="189"/>
      <c r="J45" s="163"/>
      <c r="K45" s="178"/>
      <c r="L45" s="163"/>
      <c r="M45" s="164"/>
      <c r="N45" s="167"/>
    </row>
    <row r="46" spans="1:14">
      <c r="A46" s="166"/>
      <c r="B46" s="103">
        <v>39</v>
      </c>
      <c r="C46" s="104">
        <f>IFERROR(INDEX(base!A:A,MATCH('SEFARESH TOLID'!E46,base!D:D,0)),0)</f>
        <v>0</v>
      </c>
      <c r="D46" s="104">
        <f>IFERROR(INDEX(base!C:C,MATCH('SEFARESH TOLID'!E46,base!D:D,)),0)</f>
        <v>0</v>
      </c>
      <c r="E46" s="100">
        <f>IFERROR(INDEX(base!D:D,MATCH('ثبت سفارش'!D46,base!F:F,0)),0)</f>
        <v>0</v>
      </c>
      <c r="F46" s="100">
        <f>'ثبت سفارش'!C46</f>
        <v>0</v>
      </c>
      <c r="G46" s="187"/>
      <c r="H46" s="188"/>
      <c r="I46" s="189"/>
      <c r="J46" s="163"/>
      <c r="K46" s="178"/>
      <c r="L46" s="163"/>
      <c r="M46" s="164"/>
      <c r="N46" s="167"/>
    </row>
    <row r="47" spans="1:14" ht="15" customHeight="1" thickBot="1">
      <c r="A47" s="166"/>
      <c r="B47" s="103">
        <v>40</v>
      </c>
      <c r="C47" s="104">
        <f>IFERROR(INDEX(base!A:A,MATCH('SEFARESH TOLID'!E47,base!D:D,0)),0)</f>
        <v>0</v>
      </c>
      <c r="D47" s="104">
        <f>IFERROR(INDEX(base!C:C,MATCH('SEFARESH TOLID'!E47,base!D:D,)),0)</f>
        <v>0</v>
      </c>
      <c r="E47" s="100">
        <f>IFERROR(INDEX(base!D:D,MATCH('ثبت سفارش'!D47,base!F:F,0)),0)</f>
        <v>0</v>
      </c>
      <c r="F47" s="100">
        <f>'ثبت سفارش'!C47</f>
        <v>0</v>
      </c>
      <c r="G47" s="190"/>
      <c r="H47" s="191"/>
      <c r="I47" s="192"/>
      <c r="J47" s="195"/>
      <c r="K47" s="196"/>
      <c r="L47" s="195"/>
      <c r="M47" s="202"/>
      <c r="N47" s="167"/>
    </row>
    <row r="48" spans="1:14" ht="17.25" customHeight="1" thickTop="1" thickBot="1">
      <c r="A48" s="166"/>
      <c r="B48" s="258" t="s">
        <v>520</v>
      </c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60"/>
      <c r="N48" s="167"/>
    </row>
    <row r="49" spans="1:14" ht="15" customHeight="1" thickTop="1">
      <c r="A49" s="166"/>
      <c r="B49" s="240" t="s">
        <v>521</v>
      </c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2"/>
      <c r="N49" s="167"/>
    </row>
    <row r="50" spans="1:14" ht="24.75" customHeight="1">
      <c r="A50" s="166"/>
      <c r="B50" s="219" t="s">
        <v>522</v>
      </c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6"/>
      <c r="N50" s="167"/>
    </row>
    <row r="51" spans="1:14" ht="18.75" customHeight="1" thickBot="1">
      <c r="A51" s="166"/>
      <c r="B51" s="231" t="s">
        <v>523</v>
      </c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3"/>
      <c r="N51" s="167"/>
    </row>
    <row r="52" spans="1:14" ht="21.75" customHeight="1" thickTop="1">
      <c r="A52" s="166"/>
      <c r="B52" s="234" t="s">
        <v>536</v>
      </c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6"/>
      <c r="N52" s="167"/>
    </row>
    <row r="53" spans="1:14" ht="15" customHeight="1" thickBot="1">
      <c r="A53" s="166"/>
      <c r="B53" s="237" t="s">
        <v>524</v>
      </c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9"/>
      <c r="N53" s="167"/>
    </row>
    <row r="54" spans="1:14" ht="19.5" customHeight="1" thickTop="1">
      <c r="A54" s="166"/>
      <c r="B54" s="240" t="s">
        <v>525</v>
      </c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2"/>
      <c r="N54" s="167"/>
    </row>
    <row r="55" spans="1:14" ht="15.75" customHeight="1" thickBot="1">
      <c r="A55" s="166"/>
      <c r="B55" s="205" t="s">
        <v>526</v>
      </c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7"/>
      <c r="N55" s="167"/>
    </row>
    <row r="56" spans="1:14" ht="18.75" customHeight="1" thickBot="1">
      <c r="A56" s="166"/>
      <c r="B56" s="243" t="s">
        <v>584</v>
      </c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5"/>
      <c r="N56" s="167"/>
    </row>
    <row r="57" spans="1:14" ht="18.75" customHeight="1" thickTop="1" thickBot="1">
      <c r="A57" s="166"/>
      <c r="B57" s="175" t="s">
        <v>581</v>
      </c>
      <c r="C57" s="176"/>
      <c r="D57" s="176"/>
      <c r="E57" s="176"/>
      <c r="F57" s="176"/>
      <c r="G57" s="97" t="s">
        <v>489</v>
      </c>
      <c r="H57" s="251" t="str">
        <f>C3</f>
        <v>1400/00/00</v>
      </c>
      <c r="I57" s="252"/>
      <c r="J57" s="98" t="s">
        <v>582</v>
      </c>
      <c r="K57" s="177" t="s">
        <v>583</v>
      </c>
      <c r="L57" s="177"/>
      <c r="M57" s="99"/>
      <c r="N57" s="167"/>
    </row>
    <row r="58" spans="1:14" ht="15" customHeight="1">
      <c r="A58" s="166"/>
      <c r="B58" s="219" t="s">
        <v>527</v>
      </c>
      <c r="C58" s="220"/>
      <c r="D58" s="220"/>
      <c r="E58" s="221"/>
      <c r="F58" s="225" t="s">
        <v>533</v>
      </c>
      <c r="G58" s="220"/>
      <c r="H58" s="220"/>
      <c r="I58" s="220"/>
      <c r="J58" s="220"/>
      <c r="K58" s="220"/>
      <c r="L58" s="220"/>
      <c r="M58" s="226"/>
      <c r="N58" s="167"/>
    </row>
    <row r="59" spans="1:14" ht="15.75" customHeight="1">
      <c r="A59" s="166"/>
      <c r="B59" s="222"/>
      <c r="C59" s="223"/>
      <c r="D59" s="223"/>
      <c r="E59" s="224"/>
      <c r="F59" s="227"/>
      <c r="G59" s="223"/>
      <c r="H59" s="223"/>
      <c r="I59" s="223"/>
      <c r="J59" s="223"/>
      <c r="K59" s="223"/>
      <c r="L59" s="223"/>
      <c r="M59" s="228"/>
      <c r="N59" s="167"/>
    </row>
    <row r="60" spans="1:14" ht="24.75" customHeight="1">
      <c r="A60" s="166"/>
      <c r="B60" s="229" t="s">
        <v>528</v>
      </c>
      <c r="C60" s="230"/>
      <c r="D60" s="89" t="s">
        <v>534</v>
      </c>
      <c r="E60" s="80" t="s">
        <v>529</v>
      </c>
      <c r="F60" s="210" t="s">
        <v>534</v>
      </c>
      <c r="G60" s="212"/>
      <c r="H60" s="210" t="s">
        <v>529</v>
      </c>
      <c r="I60" s="212"/>
      <c r="J60" s="210" t="s">
        <v>537</v>
      </c>
      <c r="K60" s="212"/>
      <c r="L60" s="210" t="s">
        <v>529</v>
      </c>
      <c r="M60" s="211"/>
      <c r="N60" s="167"/>
    </row>
    <row r="61" spans="1:14" ht="15.75" customHeight="1">
      <c r="A61" s="166"/>
      <c r="B61" s="203"/>
      <c r="C61" s="204"/>
      <c r="D61" s="89"/>
      <c r="E61" s="81"/>
      <c r="F61" s="210"/>
      <c r="G61" s="212"/>
      <c r="H61" s="210"/>
      <c r="I61" s="212"/>
      <c r="J61" s="246"/>
      <c r="K61" s="247"/>
      <c r="L61" s="246"/>
      <c r="M61" s="250"/>
      <c r="N61" s="167"/>
    </row>
    <row r="62" spans="1:14" ht="12.75" customHeight="1">
      <c r="A62" s="166"/>
      <c r="B62" s="203"/>
      <c r="C62" s="204"/>
      <c r="D62" s="89"/>
      <c r="E62" s="81"/>
      <c r="F62" s="210"/>
      <c r="G62" s="212"/>
      <c r="H62" s="210"/>
      <c r="I62" s="212"/>
      <c r="J62" s="246"/>
      <c r="K62" s="247"/>
      <c r="L62" s="246"/>
      <c r="M62" s="250"/>
      <c r="N62" s="167"/>
    </row>
    <row r="63" spans="1:14" ht="16.5" customHeight="1">
      <c r="A63" s="166"/>
      <c r="B63" s="199" t="s">
        <v>530</v>
      </c>
      <c r="C63" s="200"/>
      <c r="D63" s="88"/>
      <c r="E63" s="82"/>
      <c r="F63" s="208"/>
      <c r="G63" s="209"/>
      <c r="H63" s="210"/>
      <c r="I63" s="212"/>
      <c r="J63" s="248"/>
      <c r="K63" s="249"/>
      <c r="L63" s="210"/>
      <c r="M63" s="211"/>
      <c r="N63" s="167"/>
    </row>
    <row r="64" spans="1:14" ht="20.25" customHeight="1" thickBot="1">
      <c r="A64" s="166"/>
      <c r="B64" s="213" t="s">
        <v>531</v>
      </c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5"/>
      <c r="N64" s="167"/>
    </row>
    <row r="65" spans="1:14" ht="24.75" customHeight="1" thickTop="1" thickBot="1">
      <c r="A65" s="166"/>
      <c r="B65" s="216" t="s">
        <v>532</v>
      </c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8"/>
      <c r="N65" s="167"/>
    </row>
    <row r="66" spans="1:14" ht="6" customHeight="1" thickTop="1"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7"/>
    </row>
  </sheetData>
  <mergeCells count="137">
    <mergeCell ref="D4:K4"/>
    <mergeCell ref="B2:M2"/>
    <mergeCell ref="L6:M6"/>
    <mergeCell ref="L8:M8"/>
    <mergeCell ref="L9:M9"/>
    <mergeCell ref="B50:M50"/>
    <mergeCell ref="B49:M49"/>
    <mergeCell ref="B48:M48"/>
    <mergeCell ref="J28:K28"/>
    <mergeCell ref="L28:M28"/>
    <mergeCell ref="B6:C6"/>
    <mergeCell ref="G6:I6"/>
    <mergeCell ref="B4:C4"/>
    <mergeCell ref="I5:J5"/>
    <mergeCell ref="L18:M18"/>
    <mergeCell ref="L19:M19"/>
    <mergeCell ref="L20:M20"/>
    <mergeCell ref="L21:M21"/>
    <mergeCell ref="L10:M10"/>
    <mergeCell ref="L11:M11"/>
    <mergeCell ref="L12:M12"/>
    <mergeCell ref="L13:M13"/>
    <mergeCell ref="L14:M14"/>
    <mergeCell ref="J41:K41"/>
    <mergeCell ref="B64:M64"/>
    <mergeCell ref="B65:M65"/>
    <mergeCell ref="B58:E59"/>
    <mergeCell ref="F58:M59"/>
    <mergeCell ref="B60:C60"/>
    <mergeCell ref="B51:M51"/>
    <mergeCell ref="B52:M52"/>
    <mergeCell ref="B53:M53"/>
    <mergeCell ref="B54:M54"/>
    <mergeCell ref="B56:M56"/>
    <mergeCell ref="F60:G60"/>
    <mergeCell ref="F61:G61"/>
    <mergeCell ref="F62:G62"/>
    <mergeCell ref="L60:M60"/>
    <mergeCell ref="J61:K61"/>
    <mergeCell ref="J62:K62"/>
    <mergeCell ref="J63:K63"/>
    <mergeCell ref="L61:M61"/>
    <mergeCell ref="L62:M62"/>
    <mergeCell ref="H60:I60"/>
    <mergeCell ref="H61:I61"/>
    <mergeCell ref="H62:I62"/>
    <mergeCell ref="H63:I63"/>
    <mergeCell ref="H57:I57"/>
    <mergeCell ref="B63:C63"/>
    <mergeCell ref="L7:M7"/>
    <mergeCell ref="L47:M47"/>
    <mergeCell ref="L40:M40"/>
    <mergeCell ref="L41:M41"/>
    <mergeCell ref="L42:M42"/>
    <mergeCell ref="L43:M43"/>
    <mergeCell ref="L44:M44"/>
    <mergeCell ref="L45:M45"/>
    <mergeCell ref="L16:M16"/>
    <mergeCell ref="L17:M17"/>
    <mergeCell ref="L29:M29"/>
    <mergeCell ref="L30:M30"/>
    <mergeCell ref="L31:M31"/>
    <mergeCell ref="L32:M32"/>
    <mergeCell ref="B61:C61"/>
    <mergeCell ref="B62:C62"/>
    <mergeCell ref="B55:M55"/>
    <mergeCell ref="J11:K11"/>
    <mergeCell ref="F63:G63"/>
    <mergeCell ref="L63:M63"/>
    <mergeCell ref="J60:K60"/>
    <mergeCell ref="L22:M22"/>
    <mergeCell ref="J40:K40"/>
    <mergeCell ref="J42:K42"/>
    <mergeCell ref="J43:K43"/>
    <mergeCell ref="J44:K44"/>
    <mergeCell ref="J45:K45"/>
    <mergeCell ref="J16:K16"/>
    <mergeCell ref="J17:K17"/>
    <mergeCell ref="J29:K29"/>
    <mergeCell ref="J30:K30"/>
    <mergeCell ref="J31:K31"/>
    <mergeCell ref="J32:K32"/>
    <mergeCell ref="J18:K18"/>
    <mergeCell ref="J19:K19"/>
    <mergeCell ref="J20:K20"/>
    <mergeCell ref="J21:K21"/>
    <mergeCell ref="J39:K39"/>
    <mergeCell ref="J33:K33"/>
    <mergeCell ref="J34:K34"/>
    <mergeCell ref="L26:M26"/>
    <mergeCell ref="L27:M27"/>
    <mergeCell ref="J22:K22"/>
    <mergeCell ref="J23:K23"/>
    <mergeCell ref="J24:K24"/>
    <mergeCell ref="J25:K25"/>
    <mergeCell ref="J26:K26"/>
    <mergeCell ref="J27:K27"/>
    <mergeCell ref="F3:G3"/>
    <mergeCell ref="G7:I7"/>
    <mergeCell ref="J8:K8"/>
    <mergeCell ref="J9:K9"/>
    <mergeCell ref="J10:K10"/>
    <mergeCell ref="G8:I47"/>
    <mergeCell ref="J46:K46"/>
    <mergeCell ref="J6:K6"/>
    <mergeCell ref="J7:K7"/>
    <mergeCell ref="J12:K12"/>
    <mergeCell ref="J13:K13"/>
    <mergeCell ref="J14:K14"/>
    <mergeCell ref="J15:K15"/>
    <mergeCell ref="J47:K47"/>
    <mergeCell ref="L15:M15"/>
    <mergeCell ref="K5:M5"/>
    <mergeCell ref="L46:M46"/>
    <mergeCell ref="B1:M1"/>
    <mergeCell ref="A1:A65"/>
    <mergeCell ref="N2:N66"/>
    <mergeCell ref="B66:M66"/>
    <mergeCell ref="L39:M39"/>
    <mergeCell ref="L33:M33"/>
    <mergeCell ref="L34:M34"/>
    <mergeCell ref="L35:M35"/>
    <mergeCell ref="L36:M36"/>
    <mergeCell ref="L37:M37"/>
    <mergeCell ref="L38:M38"/>
    <mergeCell ref="B5:D5"/>
    <mergeCell ref="I3:J3"/>
    <mergeCell ref="K3:M3"/>
    <mergeCell ref="B57:F57"/>
    <mergeCell ref="K57:L57"/>
    <mergeCell ref="J35:K35"/>
    <mergeCell ref="J36:K36"/>
    <mergeCell ref="J37:K37"/>
    <mergeCell ref="J38:K38"/>
    <mergeCell ref="L23:M23"/>
    <mergeCell ref="L24:M24"/>
    <mergeCell ref="L25:M25"/>
  </mergeCells>
  <conditionalFormatting sqref="C8:F47">
    <cfRule type="cellIs" dxfId="0" priority="1" operator="equal">
      <formula>0</formula>
    </cfRule>
  </conditionalFormatting>
  <pageMargins left="0.7" right="0.7" top="0.75" bottom="0.75" header="0.3" footer="0.3"/>
  <pageSetup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ثبت سفارش</vt:lpstr>
      <vt:lpstr>base</vt:lpstr>
      <vt:lpstr>SEFARESH TOLID</vt:lpstr>
      <vt:lpstr>'SEFARESH TOLID'!_Hlk327020827</vt:lpstr>
      <vt:lpstr>'ثبت سفارش'!Print_Area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2022-11-07T07:41:31Z</dcterms:modified>
</cp:coreProperties>
</file>